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04" i="1" l="1"/>
  <c r="AC104" i="1"/>
  <c r="AB104" i="1"/>
  <c r="Z104" i="1"/>
  <c r="X104" i="1"/>
  <c r="W104" i="1"/>
  <c r="V104" i="1"/>
  <c r="T104" i="1"/>
  <c r="R104" i="1"/>
  <c r="P104" i="1"/>
  <c r="O104" i="1"/>
  <c r="N104" i="1"/>
  <c r="M104" i="1"/>
  <c r="L104" i="1"/>
  <c r="J104" i="1"/>
  <c r="I104" i="1"/>
  <c r="H104" i="1"/>
  <c r="G104" i="1"/>
  <c r="F104" i="1"/>
  <c r="E104" i="1"/>
  <c r="D104" i="1"/>
  <c r="AC102" i="1"/>
  <c r="AA102" i="1"/>
  <c r="AA104" i="1" s="1"/>
  <c r="Y102" i="1"/>
  <c r="Y104" i="1" s="1"/>
  <c r="W102" i="1"/>
  <c r="U102" i="1"/>
  <c r="U104" i="1" s="1"/>
  <c r="S102" i="1"/>
  <c r="S104" i="1" s="1"/>
  <c r="Q102" i="1"/>
  <c r="Q104" i="1" s="1"/>
  <c r="O102" i="1"/>
  <c r="M102" i="1"/>
  <c r="K102" i="1"/>
  <c r="K104" i="1" s="1"/>
  <c r="AD99" i="1"/>
  <c r="V99" i="1"/>
  <c r="N99" i="1"/>
  <c r="H99" i="1"/>
  <c r="D99" i="1" s="1"/>
  <c r="AD97" i="1"/>
  <c r="D97" i="1" s="1"/>
  <c r="V97" i="1"/>
  <c r="H97" i="1"/>
  <c r="AD96" i="1"/>
  <c r="V96" i="1"/>
  <c r="N96" i="1"/>
  <c r="H96" i="1"/>
  <c r="D96" i="1"/>
  <c r="AB95" i="1"/>
  <c r="AA95" i="1"/>
  <c r="Z95" i="1"/>
  <c r="AD95" i="1" s="1"/>
  <c r="Y95" i="1"/>
  <c r="X95" i="1"/>
  <c r="T95" i="1"/>
  <c r="V95" i="1" s="1"/>
  <c r="S95" i="1"/>
  <c r="R95" i="1"/>
  <c r="Q95" i="1"/>
  <c r="P95" i="1"/>
  <c r="L95" i="1"/>
  <c r="K95" i="1"/>
  <c r="J95" i="1"/>
  <c r="N95" i="1" s="1"/>
  <c r="H95" i="1"/>
  <c r="AD94" i="1"/>
  <c r="V94" i="1"/>
  <c r="N94" i="1"/>
  <c r="H94" i="1"/>
  <c r="D94" i="1"/>
  <c r="AD93" i="1"/>
  <c r="V93" i="1"/>
  <c r="N93" i="1"/>
  <c r="H93" i="1"/>
  <c r="D93" i="1" s="1"/>
  <c r="AD92" i="1"/>
  <c r="V92" i="1"/>
  <c r="N92" i="1"/>
  <c r="H92" i="1"/>
  <c r="D92" i="1" s="1"/>
  <c r="AD91" i="1"/>
  <c r="V91" i="1"/>
  <c r="N91" i="1"/>
  <c r="H91" i="1"/>
  <c r="D91" i="1" s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G90" i="1"/>
  <c r="F90" i="1"/>
  <c r="E90" i="1"/>
  <c r="H90" i="1" s="1"/>
  <c r="D90" i="1" s="1"/>
  <c r="AD89" i="1"/>
  <c r="V89" i="1"/>
  <c r="N89" i="1"/>
  <c r="H89" i="1"/>
  <c r="D89" i="1"/>
  <c r="AD88" i="1"/>
  <c r="V88" i="1"/>
  <c r="N88" i="1"/>
  <c r="H88" i="1"/>
  <c r="D88" i="1" s="1"/>
  <c r="AE87" i="1"/>
  <c r="AC87" i="1"/>
  <c r="AC81" i="1" s="1"/>
  <c r="AC80" i="1" s="1"/>
  <c r="AB87" i="1"/>
  <c r="AA87" i="1"/>
  <c r="Z87" i="1"/>
  <c r="Y87" i="1"/>
  <c r="X87" i="1"/>
  <c r="AD87" i="1" s="1"/>
  <c r="W87" i="1"/>
  <c r="U87" i="1"/>
  <c r="U81" i="1" s="1"/>
  <c r="U80" i="1" s="1"/>
  <c r="T87" i="1"/>
  <c r="S87" i="1"/>
  <c r="R87" i="1"/>
  <c r="Q87" i="1"/>
  <c r="P87" i="1"/>
  <c r="V87" i="1" s="1"/>
  <c r="O87" i="1"/>
  <c r="M87" i="1"/>
  <c r="M81" i="1" s="1"/>
  <c r="M80" i="1" s="1"/>
  <c r="L87" i="1"/>
  <c r="K87" i="1"/>
  <c r="J87" i="1"/>
  <c r="I87" i="1"/>
  <c r="N87" i="1" s="1"/>
  <c r="G87" i="1"/>
  <c r="F87" i="1"/>
  <c r="E87" i="1"/>
  <c r="E81" i="1" s="1"/>
  <c r="AD86" i="1"/>
  <c r="V86" i="1"/>
  <c r="N86" i="1"/>
  <c r="H86" i="1"/>
  <c r="D86" i="1" s="1"/>
  <c r="AD85" i="1"/>
  <c r="V85" i="1"/>
  <c r="N85" i="1"/>
  <c r="D85" i="1" s="1"/>
  <c r="H85" i="1"/>
  <c r="AD84" i="1"/>
  <c r="V84" i="1"/>
  <c r="N84" i="1"/>
  <c r="H84" i="1"/>
  <c r="D84" i="1"/>
  <c r="AD83" i="1"/>
  <c r="V83" i="1"/>
  <c r="N83" i="1"/>
  <c r="H83" i="1"/>
  <c r="D83" i="1" s="1"/>
  <c r="AC82" i="1"/>
  <c r="AB82" i="1"/>
  <c r="AB81" i="1" s="1"/>
  <c r="AB80" i="1" s="1"/>
  <c r="AA82" i="1"/>
  <c r="AA81" i="1" s="1"/>
  <c r="AA80" i="1" s="1"/>
  <c r="Z82" i="1"/>
  <c r="Y82" i="1"/>
  <c r="Y81" i="1" s="1"/>
  <c r="Y80" i="1" s="1"/>
  <c r="X82" i="1"/>
  <c r="AD82" i="1" s="1"/>
  <c r="W82" i="1"/>
  <c r="U82" i="1"/>
  <c r="T82" i="1"/>
  <c r="T81" i="1" s="1"/>
  <c r="T80" i="1" s="1"/>
  <c r="S82" i="1"/>
  <c r="S81" i="1" s="1"/>
  <c r="S80" i="1" s="1"/>
  <c r="R82" i="1"/>
  <c r="Q82" i="1"/>
  <c r="Q81" i="1" s="1"/>
  <c r="Q80" i="1" s="1"/>
  <c r="P82" i="1"/>
  <c r="V82" i="1" s="1"/>
  <c r="O82" i="1"/>
  <c r="M82" i="1"/>
  <c r="L82" i="1"/>
  <c r="L81" i="1" s="1"/>
  <c r="L80" i="1" s="1"/>
  <c r="K82" i="1"/>
  <c r="K81" i="1" s="1"/>
  <c r="K80" i="1" s="1"/>
  <c r="J82" i="1"/>
  <c r="I82" i="1"/>
  <c r="N82" i="1" s="1"/>
  <c r="H82" i="1"/>
  <c r="G82" i="1"/>
  <c r="F82" i="1"/>
  <c r="E82" i="1"/>
  <c r="Z81" i="1"/>
  <c r="W81" i="1"/>
  <c r="W80" i="1" s="1"/>
  <c r="R81" i="1"/>
  <c r="O81" i="1"/>
  <c r="O80" i="1" s="1"/>
  <c r="J81" i="1"/>
  <c r="G81" i="1"/>
  <c r="G80" i="1" s="1"/>
  <c r="F81" i="1"/>
  <c r="F80" i="1" s="1"/>
  <c r="Z80" i="1"/>
  <c r="R80" i="1"/>
  <c r="J80" i="1"/>
  <c r="AD79" i="1"/>
  <c r="V79" i="1"/>
  <c r="N79" i="1"/>
  <c r="D79" i="1" s="1"/>
  <c r="H79" i="1"/>
  <c r="AD78" i="1"/>
  <c r="V78" i="1"/>
  <c r="N78" i="1"/>
  <c r="H78" i="1"/>
  <c r="D78" i="1"/>
  <c r="AD77" i="1"/>
  <c r="V77" i="1"/>
  <c r="N77" i="1"/>
  <c r="H77" i="1"/>
  <c r="D77" i="1" s="1"/>
  <c r="AD76" i="1"/>
  <c r="V76" i="1"/>
  <c r="N76" i="1"/>
  <c r="H76" i="1"/>
  <c r="D76" i="1" s="1"/>
  <c r="AD75" i="1"/>
  <c r="V75" i="1"/>
  <c r="N75" i="1"/>
  <c r="H75" i="1"/>
  <c r="D75" i="1" s="1"/>
  <c r="AD74" i="1"/>
  <c r="V74" i="1"/>
  <c r="D74" i="1" s="1"/>
  <c r="N74" i="1"/>
  <c r="H74" i="1"/>
  <c r="AD73" i="1"/>
  <c r="V73" i="1"/>
  <c r="N73" i="1"/>
  <c r="H73" i="1"/>
  <c r="D73" i="1"/>
  <c r="AD72" i="1"/>
  <c r="V72" i="1"/>
  <c r="N72" i="1"/>
  <c r="H72" i="1"/>
  <c r="D72" i="1" s="1"/>
  <c r="AD71" i="1"/>
  <c r="V71" i="1"/>
  <c r="N71" i="1"/>
  <c r="D71" i="1" s="1"/>
  <c r="H71" i="1"/>
  <c r="AD70" i="1"/>
  <c r="V70" i="1"/>
  <c r="N70" i="1"/>
  <c r="H70" i="1"/>
  <c r="D70" i="1"/>
  <c r="AD69" i="1"/>
  <c r="V69" i="1"/>
  <c r="N69" i="1"/>
  <c r="H69" i="1"/>
  <c r="D69" i="1" s="1"/>
  <c r="AE68" i="1"/>
  <c r="AC68" i="1"/>
  <c r="AB68" i="1"/>
  <c r="AA68" i="1"/>
  <c r="Z68" i="1"/>
  <c r="Y68" i="1"/>
  <c r="X68" i="1"/>
  <c r="AD68" i="1" s="1"/>
  <c r="W68" i="1"/>
  <c r="U68" i="1"/>
  <c r="T68" i="1"/>
  <c r="S68" i="1"/>
  <c r="R68" i="1"/>
  <c r="Q68" i="1"/>
  <c r="P68" i="1"/>
  <c r="V68" i="1" s="1"/>
  <c r="O68" i="1"/>
  <c r="M68" i="1"/>
  <c r="L68" i="1"/>
  <c r="K68" i="1"/>
  <c r="J68" i="1"/>
  <c r="I68" i="1"/>
  <c r="N68" i="1" s="1"/>
  <c r="G68" i="1"/>
  <c r="F68" i="1"/>
  <c r="E68" i="1"/>
  <c r="H68" i="1" s="1"/>
  <c r="D68" i="1" s="1"/>
  <c r="AD67" i="1"/>
  <c r="V67" i="1"/>
  <c r="N67" i="1"/>
  <c r="H67" i="1"/>
  <c r="D67" i="1" s="1"/>
  <c r="AD66" i="1"/>
  <c r="V66" i="1"/>
  <c r="N66" i="1"/>
  <c r="H66" i="1"/>
  <c r="D66" i="1" s="1"/>
  <c r="AD65" i="1"/>
  <c r="V65" i="1"/>
  <c r="N65" i="1"/>
  <c r="H65" i="1"/>
  <c r="D65" i="1"/>
  <c r="AD64" i="1"/>
  <c r="AB64" i="1"/>
  <c r="AA64" i="1"/>
  <c r="Z64" i="1"/>
  <c r="Y64" i="1"/>
  <c r="X64" i="1"/>
  <c r="T64" i="1"/>
  <c r="S64" i="1"/>
  <c r="R64" i="1"/>
  <c r="Q64" i="1"/>
  <c r="P64" i="1"/>
  <c r="V64" i="1" s="1"/>
  <c r="L64" i="1"/>
  <c r="K64" i="1"/>
  <c r="J64" i="1"/>
  <c r="I64" i="1"/>
  <c r="N64" i="1" s="1"/>
  <c r="G64" i="1"/>
  <c r="F64" i="1"/>
  <c r="H64" i="1" s="1"/>
  <c r="D64" i="1" s="1"/>
  <c r="E64" i="1"/>
  <c r="AD63" i="1"/>
  <c r="V63" i="1"/>
  <c r="N63" i="1"/>
  <c r="H63" i="1"/>
  <c r="D63" i="1" s="1"/>
  <c r="AD62" i="1"/>
  <c r="V62" i="1"/>
  <c r="N62" i="1"/>
  <c r="H62" i="1"/>
  <c r="D62" i="1"/>
  <c r="AD61" i="1"/>
  <c r="V61" i="1"/>
  <c r="N61" i="1"/>
  <c r="H61" i="1"/>
  <c r="D61" i="1" s="1"/>
  <c r="AC60" i="1"/>
  <c r="AB60" i="1"/>
  <c r="AA60" i="1"/>
  <c r="Z60" i="1"/>
  <c r="Y60" i="1"/>
  <c r="X60" i="1"/>
  <c r="AD60" i="1" s="1"/>
  <c r="W60" i="1"/>
  <c r="U60" i="1"/>
  <c r="T60" i="1"/>
  <c r="S60" i="1"/>
  <c r="R60" i="1"/>
  <c r="Q60" i="1"/>
  <c r="P60" i="1"/>
  <c r="V60" i="1" s="1"/>
  <c r="O60" i="1"/>
  <c r="M60" i="1"/>
  <c r="L60" i="1"/>
  <c r="K60" i="1"/>
  <c r="J60" i="1"/>
  <c r="I60" i="1"/>
  <c r="N60" i="1" s="1"/>
  <c r="H60" i="1"/>
  <c r="G60" i="1"/>
  <c r="F60" i="1"/>
  <c r="E60" i="1"/>
  <c r="AD59" i="1"/>
  <c r="V59" i="1"/>
  <c r="N59" i="1"/>
  <c r="H59" i="1"/>
  <c r="D59" i="1" s="1"/>
  <c r="AD58" i="1"/>
  <c r="V58" i="1"/>
  <c r="N58" i="1"/>
  <c r="H58" i="1"/>
  <c r="D58" i="1" s="1"/>
  <c r="AC57" i="1"/>
  <c r="AC56" i="1" s="1"/>
  <c r="AB57" i="1"/>
  <c r="AA57" i="1"/>
  <c r="Z57" i="1"/>
  <c r="Y57" i="1"/>
  <c r="Y56" i="1" s="1"/>
  <c r="X57" i="1"/>
  <c r="AD57" i="1" s="1"/>
  <c r="W57" i="1"/>
  <c r="U57" i="1"/>
  <c r="U56" i="1" s="1"/>
  <c r="T57" i="1"/>
  <c r="S57" i="1"/>
  <c r="R57" i="1"/>
  <c r="Q57" i="1"/>
  <c r="Q56" i="1" s="1"/>
  <c r="P57" i="1"/>
  <c r="V57" i="1" s="1"/>
  <c r="O57" i="1"/>
  <c r="M57" i="1"/>
  <c r="M56" i="1" s="1"/>
  <c r="L57" i="1"/>
  <c r="K57" i="1"/>
  <c r="J57" i="1"/>
  <c r="I57" i="1"/>
  <c r="N57" i="1" s="1"/>
  <c r="H57" i="1"/>
  <c r="G57" i="1"/>
  <c r="F57" i="1"/>
  <c r="F56" i="1" s="1"/>
  <c r="E57" i="1"/>
  <c r="E56" i="1" s="1"/>
  <c r="H56" i="1" s="1"/>
  <c r="AB56" i="1"/>
  <c r="AA56" i="1"/>
  <c r="Z56" i="1"/>
  <c r="W56" i="1"/>
  <c r="T56" i="1"/>
  <c r="S56" i="1"/>
  <c r="R56" i="1"/>
  <c r="O56" i="1"/>
  <c r="L56" i="1"/>
  <c r="K56" i="1"/>
  <c r="J56" i="1"/>
  <c r="G56" i="1"/>
  <c r="AD55" i="1"/>
  <c r="V55" i="1"/>
  <c r="N55" i="1"/>
  <c r="H55" i="1"/>
  <c r="D55" i="1" s="1"/>
  <c r="AD54" i="1"/>
  <c r="V54" i="1"/>
  <c r="N54" i="1"/>
  <c r="H54" i="1"/>
  <c r="D54" i="1" s="1"/>
  <c r="AD53" i="1"/>
  <c r="V53" i="1"/>
  <c r="N53" i="1"/>
  <c r="H53" i="1"/>
  <c r="D53" i="1" s="1"/>
  <c r="AD52" i="1"/>
  <c r="V52" i="1"/>
  <c r="D52" i="1" s="1"/>
  <c r="N52" i="1"/>
  <c r="H52" i="1"/>
  <c r="AD51" i="1"/>
  <c r="V51" i="1"/>
  <c r="N51" i="1"/>
  <c r="H51" i="1"/>
  <c r="D51" i="1"/>
  <c r="AD50" i="1"/>
  <c r="V50" i="1"/>
  <c r="N50" i="1"/>
  <c r="H50" i="1"/>
  <c r="D50" i="1" s="1"/>
  <c r="AD49" i="1"/>
  <c r="V49" i="1"/>
  <c r="N49" i="1"/>
  <c r="H49" i="1"/>
  <c r="D49" i="1" s="1"/>
  <c r="AE48" i="1"/>
  <c r="AC48" i="1"/>
  <c r="AB48" i="1"/>
  <c r="AA48" i="1"/>
  <c r="Z48" i="1"/>
  <c r="Y48" i="1"/>
  <c r="X48" i="1"/>
  <c r="AD48" i="1" s="1"/>
  <c r="W48" i="1"/>
  <c r="U48" i="1"/>
  <c r="T48" i="1"/>
  <c r="S48" i="1"/>
  <c r="R48" i="1"/>
  <c r="Q48" i="1"/>
  <c r="P48" i="1"/>
  <c r="V48" i="1" s="1"/>
  <c r="O48" i="1"/>
  <c r="M48" i="1"/>
  <c r="L48" i="1"/>
  <c r="K48" i="1"/>
  <c r="J48" i="1"/>
  <c r="I48" i="1"/>
  <c r="N48" i="1" s="1"/>
  <c r="G48" i="1"/>
  <c r="H48" i="1" s="1"/>
  <c r="F48" i="1"/>
  <c r="E48" i="1"/>
  <c r="V47" i="1"/>
  <c r="N47" i="1"/>
  <c r="H47" i="1"/>
  <c r="D47" i="1" s="1"/>
  <c r="AD46" i="1"/>
  <c r="V46" i="1"/>
  <c r="N46" i="1"/>
  <c r="H46" i="1"/>
  <c r="D46" i="1"/>
  <c r="AD45" i="1"/>
  <c r="AC45" i="1"/>
  <c r="AC44" i="1" s="1"/>
  <c r="AB45" i="1"/>
  <c r="AB44" i="1" s="1"/>
  <c r="AB37" i="1" s="1"/>
  <c r="AA45" i="1"/>
  <c r="AA44" i="1" s="1"/>
  <c r="AA37" i="1" s="1"/>
  <c r="Z45" i="1"/>
  <c r="Y45" i="1"/>
  <c r="X45" i="1"/>
  <c r="W45" i="1"/>
  <c r="W44" i="1" s="1"/>
  <c r="V45" i="1"/>
  <c r="U45" i="1"/>
  <c r="U44" i="1" s="1"/>
  <c r="T45" i="1"/>
  <c r="T44" i="1" s="1"/>
  <c r="T37" i="1" s="1"/>
  <c r="S45" i="1"/>
  <c r="S44" i="1" s="1"/>
  <c r="R45" i="1"/>
  <c r="Q45" i="1"/>
  <c r="P45" i="1"/>
  <c r="O45" i="1"/>
  <c r="O44" i="1" s="1"/>
  <c r="N45" i="1"/>
  <c r="M45" i="1"/>
  <c r="M44" i="1" s="1"/>
  <c r="L45" i="1"/>
  <c r="L44" i="1" s="1"/>
  <c r="L37" i="1" s="1"/>
  <c r="K45" i="1"/>
  <c r="K44" i="1" s="1"/>
  <c r="K37" i="1" s="1"/>
  <c r="J45" i="1"/>
  <c r="I45" i="1"/>
  <c r="G45" i="1"/>
  <c r="G44" i="1" s="1"/>
  <c r="F45" i="1"/>
  <c r="F44" i="1" s="1"/>
  <c r="E45" i="1"/>
  <c r="E44" i="1" s="1"/>
  <c r="H44" i="1" s="1"/>
  <c r="Z44" i="1"/>
  <c r="Z37" i="1" s="1"/>
  <c r="Y44" i="1"/>
  <c r="X44" i="1"/>
  <c r="R44" i="1"/>
  <c r="R37" i="1" s="1"/>
  <c r="Q44" i="1"/>
  <c r="P44" i="1"/>
  <c r="J44" i="1"/>
  <c r="J37" i="1" s="1"/>
  <c r="I44" i="1"/>
  <c r="I37" i="1" s="1"/>
  <c r="N37" i="1" s="1"/>
  <c r="AD43" i="1"/>
  <c r="V43" i="1"/>
  <c r="N43" i="1"/>
  <c r="H43" i="1"/>
  <c r="D43" i="1" s="1"/>
  <c r="AD42" i="1"/>
  <c r="V42" i="1"/>
  <c r="N42" i="1"/>
  <c r="H42" i="1"/>
  <c r="D42" i="1"/>
  <c r="AD41" i="1"/>
  <c r="V41" i="1"/>
  <c r="N41" i="1"/>
  <c r="H41" i="1"/>
  <c r="D41" i="1" s="1"/>
  <c r="AD40" i="1"/>
  <c r="V40" i="1"/>
  <c r="N40" i="1"/>
  <c r="H40" i="1"/>
  <c r="D40" i="1" s="1"/>
  <c r="AD39" i="1"/>
  <c r="AC39" i="1"/>
  <c r="AC38" i="1" s="1"/>
  <c r="AC37" i="1" s="1"/>
  <c r="AA39" i="1"/>
  <c r="Y39" i="1"/>
  <c r="Y38" i="1" s="1"/>
  <c r="Y37" i="1" s="1"/>
  <c r="W39" i="1"/>
  <c r="V39" i="1"/>
  <c r="U39" i="1"/>
  <c r="U38" i="1" s="1"/>
  <c r="U37" i="1" s="1"/>
  <c r="S39" i="1"/>
  <c r="S38" i="1" s="1"/>
  <c r="Q39" i="1"/>
  <c r="Q38" i="1" s="1"/>
  <c r="Q37" i="1" s="1"/>
  <c r="O39" i="1"/>
  <c r="N39" i="1"/>
  <c r="M39" i="1"/>
  <c r="K39" i="1"/>
  <c r="H39" i="1"/>
  <c r="D39" i="1"/>
  <c r="AB38" i="1"/>
  <c r="AA38" i="1"/>
  <c r="Z38" i="1"/>
  <c r="X38" i="1"/>
  <c r="AD38" i="1" s="1"/>
  <c r="W38" i="1"/>
  <c r="T38" i="1"/>
  <c r="R38" i="1"/>
  <c r="P38" i="1"/>
  <c r="V38" i="1" s="1"/>
  <c r="O38" i="1"/>
  <c r="M38" i="1"/>
  <c r="M37" i="1" s="1"/>
  <c r="L38" i="1"/>
  <c r="N38" i="1" s="1"/>
  <c r="K38" i="1"/>
  <c r="J38" i="1"/>
  <c r="I38" i="1"/>
  <c r="G38" i="1"/>
  <c r="G37" i="1" s="1"/>
  <c r="F38" i="1"/>
  <c r="F37" i="1" s="1"/>
  <c r="E38" i="1"/>
  <c r="AE37" i="1"/>
  <c r="AD36" i="1"/>
  <c r="V36" i="1"/>
  <c r="N36" i="1"/>
  <c r="H36" i="1"/>
  <c r="D36" i="1" s="1"/>
  <c r="AD35" i="1"/>
  <c r="AC35" i="1"/>
  <c r="AA35" i="1"/>
  <c r="AA33" i="1" s="1"/>
  <c r="Y35" i="1"/>
  <c r="Y33" i="1" s="1"/>
  <c r="W35" i="1"/>
  <c r="V35" i="1"/>
  <c r="U35" i="1"/>
  <c r="U33" i="1" s="1"/>
  <c r="S35" i="1"/>
  <c r="Q35" i="1"/>
  <c r="Q33" i="1" s="1"/>
  <c r="O35" i="1"/>
  <c r="N35" i="1"/>
  <c r="M35" i="1"/>
  <c r="M33" i="1" s="1"/>
  <c r="K35" i="1"/>
  <c r="J35" i="1"/>
  <c r="J33" i="1" s="1"/>
  <c r="N33" i="1" s="1"/>
  <c r="H35" i="1"/>
  <c r="D35" i="1" s="1"/>
  <c r="AD34" i="1"/>
  <c r="N34" i="1"/>
  <c r="H34" i="1"/>
  <c r="D34" i="1"/>
  <c r="AC33" i="1"/>
  <c r="AB33" i="1"/>
  <c r="Z33" i="1"/>
  <c r="X33" i="1"/>
  <c r="AD33" i="1" s="1"/>
  <c r="W33" i="1"/>
  <c r="T33" i="1"/>
  <c r="S33" i="1"/>
  <c r="R33" i="1"/>
  <c r="P33" i="1"/>
  <c r="V33" i="1" s="1"/>
  <c r="O33" i="1"/>
  <c r="L33" i="1"/>
  <c r="K33" i="1"/>
  <c r="I33" i="1"/>
  <c r="G33" i="1"/>
  <c r="H33" i="1" s="1"/>
  <c r="D33" i="1" s="1"/>
  <c r="F33" i="1"/>
  <c r="E33" i="1"/>
  <c r="AD32" i="1"/>
  <c r="V32" i="1"/>
  <c r="N32" i="1"/>
  <c r="H32" i="1"/>
  <c r="D32" i="1"/>
  <c r="AD31" i="1"/>
  <c r="V31" i="1"/>
  <c r="N31" i="1"/>
  <c r="H31" i="1"/>
  <c r="D31" i="1" s="1"/>
  <c r="AD30" i="1"/>
  <c r="V30" i="1"/>
  <c r="N30" i="1"/>
  <c r="H30" i="1"/>
  <c r="D30" i="1" s="1"/>
  <c r="AD29" i="1"/>
  <c r="V29" i="1"/>
  <c r="N29" i="1"/>
  <c r="H29" i="1"/>
  <c r="D29" i="1"/>
  <c r="AD28" i="1"/>
  <c r="V28" i="1"/>
  <c r="N28" i="1"/>
  <c r="H28" i="1"/>
  <c r="D28" i="1" s="1"/>
  <c r="AE27" i="1"/>
  <c r="AC27" i="1"/>
  <c r="AC26" i="1" s="1"/>
  <c r="AB27" i="1"/>
  <c r="AB26" i="1" s="1"/>
  <c r="AA27" i="1"/>
  <c r="Z27" i="1"/>
  <c r="Y27" i="1"/>
  <c r="Y26" i="1" s="1"/>
  <c r="X27" i="1"/>
  <c r="AD27" i="1" s="1"/>
  <c r="W27" i="1"/>
  <c r="U27" i="1"/>
  <c r="U26" i="1" s="1"/>
  <c r="T27" i="1"/>
  <c r="T26" i="1" s="1"/>
  <c r="S27" i="1"/>
  <c r="R27" i="1"/>
  <c r="Q27" i="1"/>
  <c r="Q26" i="1" s="1"/>
  <c r="P27" i="1"/>
  <c r="V27" i="1" s="1"/>
  <c r="O27" i="1"/>
  <c r="M27" i="1"/>
  <c r="M26" i="1" s="1"/>
  <c r="L27" i="1"/>
  <c r="L26" i="1" s="1"/>
  <c r="K27" i="1"/>
  <c r="J27" i="1"/>
  <c r="I27" i="1"/>
  <c r="N27" i="1" s="1"/>
  <c r="G27" i="1"/>
  <c r="F27" i="1"/>
  <c r="E27" i="1"/>
  <c r="E26" i="1" s="1"/>
  <c r="H26" i="1" s="1"/>
  <c r="AA26" i="1"/>
  <c r="Z26" i="1"/>
  <c r="X26" i="1"/>
  <c r="W26" i="1"/>
  <c r="S26" i="1"/>
  <c r="R26" i="1"/>
  <c r="P26" i="1"/>
  <c r="V26" i="1" s="1"/>
  <c r="O26" i="1"/>
  <c r="K26" i="1"/>
  <c r="J26" i="1"/>
  <c r="G26" i="1"/>
  <c r="F26" i="1"/>
  <c r="AD23" i="1"/>
  <c r="V23" i="1"/>
  <c r="N23" i="1"/>
  <c r="H23" i="1"/>
  <c r="D23" i="1"/>
  <c r="AD22" i="1"/>
  <c r="V22" i="1"/>
  <c r="N22" i="1"/>
  <c r="H22" i="1"/>
  <c r="D22" i="1" s="1"/>
  <c r="AD21" i="1"/>
  <c r="V21" i="1"/>
  <c r="N21" i="1"/>
  <c r="H21" i="1"/>
  <c r="D21" i="1" s="1"/>
  <c r="AD20" i="1"/>
  <c r="V20" i="1"/>
  <c r="N20" i="1"/>
  <c r="H20" i="1"/>
  <c r="D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E19" i="1"/>
  <c r="H19" i="1" s="1"/>
  <c r="D19" i="1" s="1"/>
  <c r="AD18" i="1"/>
  <c r="V18" i="1"/>
  <c r="N18" i="1"/>
  <c r="H18" i="1"/>
  <c r="D18" i="1"/>
  <c r="AD17" i="1"/>
  <c r="V17" i="1"/>
  <c r="N17" i="1"/>
  <c r="H17" i="1"/>
  <c r="D17" i="1" s="1"/>
  <c r="AD16" i="1"/>
  <c r="V16" i="1"/>
  <c r="N16" i="1"/>
  <c r="H16" i="1"/>
  <c r="D16" i="1" s="1"/>
  <c r="AD15" i="1"/>
  <c r="V15" i="1"/>
  <c r="N15" i="1"/>
  <c r="H15" i="1"/>
  <c r="D15" i="1" s="1"/>
  <c r="AD14" i="1"/>
  <c r="AC14" i="1"/>
  <c r="AC9" i="1" s="1"/>
  <c r="AC8" i="1" s="1"/>
  <c r="AC98" i="1" s="1"/>
  <c r="AC100" i="1" s="1"/>
  <c r="AB14" i="1"/>
  <c r="AA14" i="1"/>
  <c r="Z14" i="1"/>
  <c r="Y14" i="1"/>
  <c r="X14" i="1"/>
  <c r="W14" i="1"/>
  <c r="V14" i="1"/>
  <c r="U14" i="1"/>
  <c r="U9" i="1" s="1"/>
  <c r="U8" i="1" s="1"/>
  <c r="U98" i="1" s="1"/>
  <c r="U100" i="1" s="1"/>
  <c r="T14" i="1"/>
  <c r="S14" i="1"/>
  <c r="R14" i="1"/>
  <c r="Q14" i="1"/>
  <c r="P14" i="1"/>
  <c r="O14" i="1"/>
  <c r="N14" i="1"/>
  <c r="M14" i="1"/>
  <c r="M9" i="1" s="1"/>
  <c r="M8" i="1" s="1"/>
  <c r="M98" i="1" s="1"/>
  <c r="M100" i="1" s="1"/>
  <c r="L14" i="1"/>
  <c r="K14" i="1"/>
  <c r="J14" i="1"/>
  <c r="I14" i="1"/>
  <c r="G14" i="1"/>
  <c r="F14" i="1"/>
  <c r="F9" i="1" s="1"/>
  <c r="E14" i="1"/>
  <c r="H14" i="1" s="1"/>
  <c r="D14" i="1" s="1"/>
  <c r="AD13" i="1"/>
  <c r="V13" i="1"/>
  <c r="N13" i="1"/>
  <c r="H13" i="1"/>
  <c r="D13" i="1" s="1"/>
  <c r="AD12" i="1"/>
  <c r="V12" i="1"/>
  <c r="D12" i="1" s="1"/>
  <c r="N12" i="1"/>
  <c r="H12" i="1"/>
  <c r="AD11" i="1"/>
  <c r="V11" i="1"/>
  <c r="N11" i="1"/>
  <c r="H11" i="1"/>
  <c r="D11" i="1"/>
  <c r="AC10" i="1"/>
  <c r="AB10" i="1"/>
  <c r="AB9" i="1" s="1"/>
  <c r="AA10" i="1"/>
  <c r="Z10" i="1"/>
  <c r="Y10" i="1"/>
  <c r="X10" i="1"/>
  <c r="AD10" i="1" s="1"/>
  <c r="W10" i="1"/>
  <c r="W9" i="1" s="1"/>
  <c r="U10" i="1"/>
  <c r="T10" i="1"/>
  <c r="T9" i="1" s="1"/>
  <c r="S10" i="1"/>
  <c r="R10" i="1"/>
  <c r="Q10" i="1"/>
  <c r="P10" i="1"/>
  <c r="V10" i="1" s="1"/>
  <c r="O10" i="1"/>
  <c r="O9" i="1" s="1"/>
  <c r="M10" i="1"/>
  <c r="L10" i="1"/>
  <c r="N10" i="1" s="1"/>
  <c r="K10" i="1"/>
  <c r="J10" i="1"/>
  <c r="I10" i="1"/>
  <c r="G10" i="1"/>
  <c r="G9" i="1" s="1"/>
  <c r="G8" i="1" s="1"/>
  <c r="G98" i="1" s="1"/>
  <c r="G100" i="1" s="1"/>
  <c r="F10" i="1"/>
  <c r="E10" i="1"/>
  <c r="AA9" i="1"/>
  <c r="AA8" i="1" s="1"/>
  <c r="AA98" i="1" s="1"/>
  <c r="AA100" i="1" s="1"/>
  <c r="Z9" i="1"/>
  <c r="Z8" i="1" s="1"/>
  <c r="Z98" i="1" s="1"/>
  <c r="Z100" i="1" s="1"/>
  <c r="Y9" i="1"/>
  <c r="Y8" i="1" s="1"/>
  <c r="Y98" i="1" s="1"/>
  <c r="Y100" i="1" s="1"/>
  <c r="S9" i="1"/>
  <c r="R9" i="1"/>
  <c r="R8" i="1" s="1"/>
  <c r="R98" i="1" s="1"/>
  <c r="R100" i="1" s="1"/>
  <c r="Q9" i="1"/>
  <c r="Q8" i="1" s="1"/>
  <c r="Q98" i="1" s="1"/>
  <c r="Q100" i="1" s="1"/>
  <c r="K9" i="1"/>
  <c r="J9" i="1"/>
  <c r="I9" i="1"/>
  <c r="AE8" i="1"/>
  <c r="C6" i="1"/>
  <c r="B6" i="1"/>
  <c r="K8" i="1" l="1"/>
  <c r="K98" i="1" s="1"/>
  <c r="K100" i="1" s="1"/>
  <c r="AD26" i="1"/>
  <c r="E37" i="1"/>
  <c r="H37" i="1" s="1"/>
  <c r="O37" i="1"/>
  <c r="O8" i="1" s="1"/>
  <c r="O98" i="1" s="1"/>
  <c r="O100" i="1" s="1"/>
  <c r="S37" i="1"/>
  <c r="S8" i="1" s="1"/>
  <c r="S98" i="1" s="1"/>
  <c r="S100" i="1" s="1"/>
  <c r="D82" i="1"/>
  <c r="D95" i="1"/>
  <c r="AB8" i="1"/>
  <c r="AB98" i="1" s="1"/>
  <c r="AB100" i="1" s="1"/>
  <c r="T8" i="1"/>
  <c r="T98" i="1" s="1"/>
  <c r="T100" i="1" s="1"/>
  <c r="W37" i="1"/>
  <c r="D48" i="1"/>
  <c r="E80" i="1"/>
  <c r="H80" i="1" s="1"/>
  <c r="H81" i="1"/>
  <c r="F8" i="1"/>
  <c r="F98" i="1" s="1"/>
  <c r="F100" i="1" s="1"/>
  <c r="D57" i="1"/>
  <c r="D60" i="1"/>
  <c r="N9" i="1"/>
  <c r="W8" i="1"/>
  <c r="W98" i="1" s="1"/>
  <c r="W100" i="1" s="1"/>
  <c r="J8" i="1"/>
  <c r="J98" i="1" s="1"/>
  <c r="J100" i="1" s="1"/>
  <c r="H38" i="1"/>
  <c r="D38" i="1" s="1"/>
  <c r="L9" i="1"/>
  <c r="L8" i="1" s="1"/>
  <c r="L98" i="1" s="1"/>
  <c r="L100" i="1" s="1"/>
  <c r="I26" i="1"/>
  <c r="N26" i="1" s="1"/>
  <c r="D26" i="1" s="1"/>
  <c r="H45" i="1"/>
  <c r="D45" i="1" s="1"/>
  <c r="P81" i="1"/>
  <c r="X81" i="1"/>
  <c r="H10" i="1"/>
  <c r="D10" i="1" s="1"/>
  <c r="E9" i="1"/>
  <c r="I81" i="1"/>
  <c r="H27" i="1"/>
  <c r="D27" i="1" s="1"/>
  <c r="H87" i="1"/>
  <c r="D87" i="1" s="1"/>
  <c r="P37" i="1"/>
  <c r="V37" i="1" s="1"/>
  <c r="X37" i="1"/>
  <c r="AD37" i="1" s="1"/>
  <c r="N44" i="1"/>
  <c r="D44" i="1" s="1"/>
  <c r="V44" i="1"/>
  <c r="AD44" i="1"/>
  <c r="P56" i="1"/>
  <c r="V56" i="1" s="1"/>
  <c r="X56" i="1"/>
  <c r="AD56" i="1" s="1"/>
  <c r="P9" i="1"/>
  <c r="X9" i="1"/>
  <c r="I56" i="1"/>
  <c r="N56" i="1" s="1"/>
  <c r="D56" i="1" s="1"/>
  <c r="P80" i="1" l="1"/>
  <c r="V80" i="1" s="1"/>
  <c r="V81" i="1"/>
  <c r="N81" i="1"/>
  <c r="D81" i="1" s="1"/>
  <c r="I80" i="1"/>
  <c r="N80" i="1" s="1"/>
  <c r="D80" i="1" s="1"/>
  <c r="E8" i="1"/>
  <c r="H9" i="1"/>
  <c r="D9" i="1" s="1"/>
  <c r="I8" i="1"/>
  <c r="V9" i="1"/>
  <c r="P8" i="1"/>
  <c r="X80" i="1"/>
  <c r="AD80" i="1" s="1"/>
  <c r="AD81" i="1"/>
  <c r="AD9" i="1"/>
  <c r="X8" i="1"/>
  <c r="D37" i="1"/>
  <c r="I98" i="1" l="1"/>
  <c r="N8" i="1"/>
  <c r="P98" i="1"/>
  <c r="V8" i="1"/>
  <c r="X98" i="1"/>
  <c r="AD8" i="1"/>
  <c r="E98" i="1"/>
  <c r="H8" i="1"/>
  <c r="I100" i="1" l="1"/>
  <c r="N100" i="1" s="1"/>
  <c r="N98" i="1"/>
  <c r="D8" i="1"/>
  <c r="H98" i="1"/>
  <c r="E100" i="1"/>
  <c r="H100" i="1" s="1"/>
  <c r="X100" i="1"/>
  <c r="AD100" i="1" s="1"/>
  <c r="AD98" i="1"/>
  <c r="P100" i="1"/>
  <c r="V100" i="1" s="1"/>
  <c r="V98" i="1"/>
  <c r="D100" i="1" l="1"/>
  <c r="D98" i="1"/>
</calcChain>
</file>

<file path=xl/sharedStrings.xml><?xml version="1.0" encoding="utf-8"?>
<sst xmlns="http://schemas.openxmlformats.org/spreadsheetml/2006/main" count="135" uniqueCount="111">
  <si>
    <t xml:space="preserve"> </t>
  </si>
  <si>
    <t>Кассовый  план исполнения бюджета муниципального образования  Небыловское на  2016 год</t>
  </si>
  <si>
    <t>Наименование показателя планирования</t>
  </si>
  <si>
    <t>Код строки</t>
  </si>
  <si>
    <t>Закон о бюджете на год</t>
  </si>
  <si>
    <t>Кассовый план на год</t>
  </si>
  <si>
    <t>I квартал</t>
  </si>
  <si>
    <t>ИТОГ    I квартал</t>
  </si>
  <si>
    <t>II квартал</t>
  </si>
  <si>
    <t>ИТОГ   II квартал</t>
  </si>
  <si>
    <t>III квартал</t>
  </si>
  <si>
    <t>ИТОГ   III квартал</t>
  </si>
  <si>
    <t>IV квартал</t>
  </si>
  <si>
    <t>ИТОГ   IV квартал</t>
  </si>
  <si>
    <t>Итого за  4 квартал</t>
  </si>
  <si>
    <t xml:space="preserve">январь     </t>
  </si>
  <si>
    <t xml:space="preserve">февраль   </t>
  </si>
  <si>
    <t xml:space="preserve">март </t>
  </si>
  <si>
    <t>апрель</t>
  </si>
  <si>
    <t>май</t>
  </si>
  <si>
    <t>май факт</t>
  </si>
  <si>
    <t>июнь</t>
  </si>
  <si>
    <t>факт июнь</t>
  </si>
  <si>
    <t>Итого 2 квартал</t>
  </si>
  <si>
    <t>июль</t>
  </si>
  <si>
    <t>июль факт</t>
  </si>
  <si>
    <t>август</t>
  </si>
  <si>
    <t>август факт</t>
  </si>
  <si>
    <t>сентябрь</t>
  </si>
  <si>
    <t>сентябрь факт</t>
  </si>
  <si>
    <t>Итого 3 квартал</t>
  </si>
  <si>
    <t>октябрь</t>
  </si>
  <si>
    <t>факт октябрь</t>
  </si>
  <si>
    <t>ноябрь</t>
  </si>
  <si>
    <t>факт ноябрь</t>
  </si>
  <si>
    <t>декабрь</t>
  </si>
  <si>
    <t>факт декабрь</t>
  </si>
  <si>
    <t>Остаток средств на начало периода</t>
  </si>
  <si>
    <t>Расходы</t>
  </si>
  <si>
    <t>Общегосударственные расходы</t>
  </si>
  <si>
    <t xml:space="preserve">Аппарат управления 703 0104 99900000110, 9990000190 000 </t>
  </si>
  <si>
    <t>Заработная  плата  211</t>
  </si>
  <si>
    <t>Начисления на з/плату 213</t>
  </si>
  <si>
    <t>прочие расходы 290</t>
  </si>
  <si>
    <t>Глава местной  администрации муниципального образования                                703 0104 7790000110 000</t>
  </si>
  <si>
    <t>заработная плата 211</t>
  </si>
  <si>
    <t>начисления на зарплату 213</t>
  </si>
  <si>
    <t xml:space="preserve">Межбюджетные трансферты 703 0106 999008Ч590 540 </t>
  </si>
  <si>
    <t>Резервные фонды 703 0111 9990000000 000</t>
  </si>
  <si>
    <t>Другие общегосударственные вопросы                                        703 0113 9990000000 000</t>
  </si>
  <si>
    <t>Прочие услуги 226</t>
  </si>
  <si>
    <t>Увеличение стоимости О.С -310</t>
  </si>
  <si>
    <t>Увеличение  стоимости  материальных запасов 340</t>
  </si>
  <si>
    <t>Национальная оборона</t>
  </si>
  <si>
    <t>Осуществление первичного воинского учета на территориях, где отсутствуют военные комиссариаты                                                      703 0203 9990051180 000</t>
  </si>
  <si>
    <t>Услуги по содержанию имущества 225</t>
  </si>
  <si>
    <t>Увеличение стоимости основных средств 310</t>
  </si>
  <si>
    <t>Национальная безопасность и правоохранительная  деятельность 703 0309 9990000000 000</t>
  </si>
  <si>
    <t>ЖИЛИЩНО-КОММУНАЛЬНОЕ ХОЗЯЙСТВО</t>
  </si>
  <si>
    <t>Жилищное хозяйство 703 0501 9990000000 000</t>
  </si>
  <si>
    <t xml:space="preserve">Капитальный ремонт государственного  и муниципального  жилищного фонда   225                             </t>
  </si>
  <si>
    <t>Коммунальные услуги 223</t>
  </si>
  <si>
    <t>Услуги по содержанию имущества 225 226</t>
  </si>
  <si>
    <t>Культура и кинематография 703 0801 0700000000, 0800000000 000</t>
  </si>
  <si>
    <t>ДК</t>
  </si>
  <si>
    <t>Субсидии специалистам села на коммунальные услуги</t>
  </si>
  <si>
    <t>Реализация Указа Президента Российской Федерации от 7 мая 2012 года № 597 "О мероприятиях по реализации государственной социальной политики" из бюджета МО Небыловское</t>
  </si>
  <si>
    <t>Реализация Указа Президента Российской Федерации от 7 мая 2012 года № 597 "О мероприятиях по реализации государственной социальной политики" из обл.бюджета</t>
  </si>
  <si>
    <t>Межбюджетные трансферты на государственную поддержку муниципальных учреждений культуры, находящихся на территории сельских поселений</t>
  </si>
  <si>
    <t xml:space="preserve">Строительство ДК </t>
  </si>
  <si>
    <t>Социальная политика 703 1003 0800180030 000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</si>
  <si>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</t>
  </si>
  <si>
    <t>Иные межбюджетные трансферты  251</t>
  </si>
  <si>
    <t>Пособия по социальной помощи населению 262</t>
  </si>
  <si>
    <t>Физкультура и спорт 703 1102 0900000000 000</t>
  </si>
  <si>
    <t>Транспортные услуги 222</t>
  </si>
  <si>
    <t>Обслуживание муниципального долга                                703 1301  0650003000 000</t>
  </si>
  <si>
    <t>МКУ "Централизованная бухгалтерия муниципального образования Небыловское" 703 0113 99900Б0590 000</t>
  </si>
  <si>
    <t>заработная  плата 211</t>
  </si>
  <si>
    <t>Иные выплаты персоналу  212</t>
  </si>
  <si>
    <t>начисление на выплаты по оплате труда</t>
  </si>
  <si>
    <t>МКУ "Центр услуг муниципального образования Небыловское"</t>
  </si>
  <si>
    <t>заработная  плата</t>
  </si>
  <si>
    <t>услуги связи</t>
  </si>
  <si>
    <t>коммунальные услуги 223</t>
  </si>
  <si>
    <t>арендная плата за пользованием имуществом</t>
  </si>
  <si>
    <t>прочие работы, услуги 226</t>
  </si>
  <si>
    <t>увеличение стоимости ОС</t>
  </si>
  <si>
    <t>Жилищно-коммунальное хозяйство                                                                   703 0503 0500000000, 0600000000,0800000000,1000000000 000</t>
  </si>
  <si>
    <t>Благоустройство</t>
  </si>
  <si>
    <t>Уличное освещение             703 0503 0600020140 000</t>
  </si>
  <si>
    <t>прочие расходы 225</t>
  </si>
  <si>
    <t>Увеличение стоимости О.С 310</t>
  </si>
  <si>
    <t>Озеленение                               703 0503 1000000000 000</t>
  </si>
  <si>
    <t>Прочие мероприятия по благоустройству                                           703 0503  1000000000 000</t>
  </si>
  <si>
    <t>Охрана окружающей среды                                         703 0605  1000000000 000</t>
  </si>
  <si>
    <t>ВСЕГО  РАСХОДОВ</t>
  </si>
  <si>
    <t>Выплаты по источникам финансирования дефицита бюджета</t>
  </si>
  <si>
    <t>Всего кассовых выплат из бюджета  (стр.070+080)</t>
  </si>
  <si>
    <t>Сальдо поступлений (+) / выбытий   (-) средств (стр.060-090)</t>
  </si>
  <si>
    <t>Остаток средств на конец периода (стр.010+100)</t>
  </si>
  <si>
    <t>Остаток средств на начало текущего финансового года, направляемый на покрытие временных кассовых разрывов</t>
  </si>
  <si>
    <t>Отклонение остатка средств на конец периода от остатка средств на начало текущего финансового года  (+) / (-) (стр.110-120)</t>
  </si>
  <si>
    <t xml:space="preserve">Глава администрации </t>
  </si>
  <si>
    <t>МО Небыловское</t>
  </si>
  <si>
    <t>С.Б.Анисимов</t>
  </si>
  <si>
    <t>Главный бухгалтер</t>
  </si>
  <si>
    <t>Е.В.Старухина</t>
  </si>
  <si>
    <t>исп.</t>
  </si>
  <si>
    <t>тел.5-43-26</t>
  </si>
  <si>
    <t>( по состоянию на 1 октября 2016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</si>
</sst>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/>
    <xf numFmtId="0" fontId="3" fillId="0" borderId="0" xfId="0" applyNumberFormat="1" applyFont="1" applyFill="1"/>
    <xf numFmtId="0" fontId="3" fillId="0" borderId="0" xfId="0" applyNumberFormat="1" applyFont="1" applyFill="1" applyAlignment="1">
      <alignment wrapText="1"/>
    </xf>
    <xf numFmtId="0" fontId="1" fillId="0" borderId="1" xfId="0" applyNumberFormat="1" applyFont="1" applyFill="1" applyBorder="1"/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textRotation="90" wrapText="1"/>
    </xf>
    <xf numFmtId="0" fontId="1" fillId="0" borderId="14" xfId="0" applyNumberFormat="1" applyFont="1" applyFill="1" applyBorder="1" applyAlignment="1">
      <alignment horizontal="center" textRotation="90"/>
    </xf>
    <xf numFmtId="0" fontId="1" fillId="0" borderId="12" xfId="0" applyNumberFormat="1" applyFont="1" applyFill="1" applyBorder="1" applyAlignment="1">
      <alignment horizontal="center" textRotation="90"/>
    </xf>
    <xf numFmtId="0" fontId="1" fillId="0" borderId="13" xfId="0" applyNumberFormat="1" applyFont="1" applyFill="1" applyBorder="1" applyAlignment="1">
      <alignment horizontal="center" textRotation="90"/>
    </xf>
    <xf numFmtId="0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6" xfId="0" applyNumberFormat="1" applyFont="1" applyFill="1" applyBorder="1" applyAlignment="1">
      <alignment horizontal="center" textRotation="90"/>
    </xf>
    <xf numFmtId="0" fontId="1" fillId="0" borderId="12" xfId="0" applyNumberFormat="1" applyFont="1" applyFill="1" applyBorder="1" applyAlignment="1">
      <alignment horizontal="center" textRotation="90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textRotation="90" wrapText="1"/>
    </xf>
    <xf numFmtId="0" fontId="1" fillId="0" borderId="1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/>
    <xf numFmtId="0" fontId="4" fillId="0" borderId="8" xfId="0" applyNumberFormat="1" applyFont="1" applyFill="1" applyBorder="1"/>
    <xf numFmtId="0" fontId="4" fillId="0" borderId="12" xfId="0" applyNumberFormat="1" applyFont="1" applyFill="1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/>
    <xf numFmtId="0" fontId="1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wrapText="1"/>
    </xf>
    <xf numFmtId="0" fontId="5" fillId="0" borderId="12" xfId="0" applyNumberFormat="1" applyFont="1" applyFill="1" applyBorder="1"/>
    <xf numFmtId="0" fontId="5" fillId="0" borderId="0" xfId="0" applyNumberFormat="1" applyFont="1" applyFill="1"/>
    <xf numFmtId="0" fontId="1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/>
    <xf numFmtId="0" fontId="2" fillId="0" borderId="20" xfId="0" applyNumberFormat="1" applyFont="1" applyFill="1" applyBorder="1" applyAlignment="1">
      <alignment wrapText="1"/>
    </xf>
    <xf numFmtId="0" fontId="1" fillId="0" borderId="13" xfId="0" applyNumberFormat="1" applyFont="1" applyFill="1" applyBorder="1"/>
    <xf numFmtId="0" fontId="1" fillId="0" borderId="11" xfId="0" applyNumberFormat="1" applyFont="1" applyFill="1" applyBorder="1"/>
    <xf numFmtId="0" fontId="1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1" fillId="0" borderId="21" xfId="0" applyNumberFormat="1" applyFont="1" applyFill="1" applyBorder="1"/>
    <xf numFmtId="0" fontId="1" fillId="0" borderId="22" xfId="0" applyNumberFormat="1" applyFont="1" applyFill="1" applyBorder="1" applyAlignment="1">
      <alignment wrapText="1"/>
    </xf>
    <xf numFmtId="0" fontId="1" fillId="0" borderId="23" xfId="0" applyNumberFormat="1" applyFont="1" applyFill="1" applyBorder="1" applyAlignment="1">
      <alignment wrapText="1"/>
    </xf>
    <xf numFmtId="0" fontId="1" fillId="0" borderId="20" xfId="0" applyNumberFormat="1" applyFont="1" applyFill="1" applyBorder="1" applyAlignment="1">
      <alignment wrapText="1"/>
    </xf>
    <xf numFmtId="0" fontId="1" fillId="0" borderId="20" xfId="0" applyNumberFormat="1" applyFont="1" applyFill="1" applyBorder="1"/>
    <xf numFmtId="0" fontId="5" fillId="0" borderId="11" xfId="0" applyNumberFormat="1" applyFont="1" applyFill="1" applyBorder="1" applyAlignment="1">
      <alignment wrapText="1"/>
    </xf>
    <xf numFmtId="0" fontId="1" fillId="0" borderId="24" xfId="0" applyNumberFormat="1" applyFont="1" applyFill="1" applyBorder="1" applyAlignment="1">
      <alignment wrapText="1"/>
    </xf>
    <xf numFmtId="0" fontId="1" fillId="0" borderId="25" xfId="0" applyNumberFormat="1" applyFont="1" applyFill="1" applyBorder="1" applyAlignment="1">
      <alignment wrapText="1"/>
    </xf>
    <xf numFmtId="0" fontId="1" fillId="0" borderId="26" xfId="0" applyNumberFormat="1" applyFont="1" applyFill="1" applyBorder="1"/>
    <xf numFmtId="0" fontId="1" fillId="0" borderId="16" xfId="0" applyNumberFormat="1" applyFont="1" applyFill="1" applyBorder="1" applyAlignment="1">
      <alignment wrapText="1"/>
    </xf>
    <xf numFmtId="0" fontId="2" fillId="0" borderId="16" xfId="0" applyNumberFormat="1" applyFont="1" applyFill="1" applyBorder="1" applyAlignment="1">
      <alignment wrapText="1"/>
    </xf>
    <xf numFmtId="0" fontId="2" fillId="0" borderId="0" xfId="0" applyNumberFormat="1" applyFont="1" applyFill="1"/>
    <xf numFmtId="0" fontId="2" fillId="0" borderId="2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textRotation="90" wrapText="1"/>
    </xf>
    <xf numFmtId="0" fontId="1" fillId="0" borderId="13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textRotation="90"/>
    </xf>
    <xf numFmtId="0" fontId="1" fillId="0" borderId="18" xfId="0" applyNumberFormat="1" applyFont="1" applyFill="1" applyBorder="1" applyAlignment="1">
      <alignment textRotation="90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1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tabSelected="1" workbookViewId="0">
      <selection activeCell="F3" sqref="F3"/>
    </sheetView>
  </sheetViews>
  <sheetFormatPr defaultColWidth="8.85546875" defaultRowHeight="11.25" x14ac:dyDescent="0.2"/>
  <cols>
    <col min="1" max="1" width="37.28515625" style="1" customWidth="1"/>
    <col min="2" max="2" width="9.140625" style="1" hidden="1" customWidth="1"/>
    <col min="3" max="3" width="4.7109375" style="1" hidden="1" customWidth="1"/>
    <col min="4" max="4" width="8.7109375" style="1" customWidth="1"/>
    <col min="5" max="5" width="6.7109375" style="1" customWidth="1"/>
    <col min="6" max="6" width="6.5703125" style="1" customWidth="1"/>
    <col min="7" max="7" width="6.28515625" style="1" customWidth="1"/>
    <col min="8" max="8" width="7.7109375" style="1" customWidth="1"/>
    <col min="9" max="9" width="5.85546875" style="1" customWidth="1"/>
    <col min="10" max="10" width="6.28515625" style="1" customWidth="1"/>
    <col min="11" max="11" width="0.140625" style="1" hidden="1" customWidth="1"/>
    <col min="12" max="12" width="5.28515625" style="1" customWidth="1"/>
    <col min="13" max="13" width="6.140625" style="1" hidden="1" customWidth="1"/>
    <col min="14" max="14" width="7.5703125" style="1" customWidth="1"/>
    <col min="15" max="15" width="0.140625" style="1" hidden="1" customWidth="1"/>
    <col min="16" max="16" width="5.7109375" style="1" customWidth="1"/>
    <col min="17" max="17" width="7.42578125" style="1" hidden="1" customWidth="1"/>
    <col min="18" max="18" width="5.7109375" style="1" customWidth="1"/>
    <col min="19" max="19" width="8" style="1" hidden="1" customWidth="1"/>
    <col min="20" max="20" width="5.85546875" style="1" customWidth="1"/>
    <col min="21" max="21" width="0.28515625" style="1" hidden="1" customWidth="1"/>
    <col min="22" max="22" width="5.5703125" style="1" customWidth="1"/>
    <col min="23" max="23" width="7.85546875" style="1" hidden="1" customWidth="1"/>
    <col min="24" max="24" width="5.5703125" style="1" customWidth="1"/>
    <col min="25" max="25" width="7.5703125" style="1" hidden="1" customWidth="1"/>
    <col min="26" max="26" width="5.7109375" style="1" customWidth="1"/>
    <col min="27" max="27" width="2.28515625" style="1" hidden="1" customWidth="1"/>
    <col min="28" max="28" width="6.5703125" style="1" customWidth="1"/>
    <col min="29" max="29" width="1.28515625" style="1" hidden="1" customWidth="1"/>
    <col min="30" max="30" width="6.7109375" style="1" customWidth="1"/>
    <col min="31" max="31" width="8.42578125" style="1" hidden="1" customWidth="1"/>
    <col min="32" max="32" width="10.7109375" style="1" customWidth="1"/>
    <col min="33" max="256" width="8.85546875" style="1"/>
    <col min="257" max="257" width="37.28515625" style="1" customWidth="1"/>
    <col min="258" max="259" width="0" style="1" hidden="1" customWidth="1"/>
    <col min="260" max="260" width="8.7109375" style="1" customWidth="1"/>
    <col min="261" max="261" width="6.7109375" style="1" customWidth="1"/>
    <col min="262" max="262" width="6.5703125" style="1" customWidth="1"/>
    <col min="263" max="263" width="6.28515625" style="1" customWidth="1"/>
    <col min="264" max="264" width="7.7109375" style="1" customWidth="1"/>
    <col min="265" max="265" width="5.85546875" style="1" customWidth="1"/>
    <col min="266" max="266" width="6.28515625" style="1" customWidth="1"/>
    <col min="267" max="267" width="0" style="1" hidden="1" customWidth="1"/>
    <col min="268" max="268" width="5.28515625" style="1" customWidth="1"/>
    <col min="269" max="269" width="0" style="1" hidden="1" customWidth="1"/>
    <col min="270" max="270" width="7.5703125" style="1" customWidth="1"/>
    <col min="271" max="271" width="0" style="1" hidden="1" customWidth="1"/>
    <col min="272" max="272" width="5.7109375" style="1" customWidth="1"/>
    <col min="273" max="273" width="0" style="1" hidden="1" customWidth="1"/>
    <col min="274" max="274" width="5.7109375" style="1" customWidth="1"/>
    <col min="275" max="275" width="0" style="1" hidden="1" customWidth="1"/>
    <col min="276" max="276" width="5.85546875" style="1" customWidth="1"/>
    <col min="277" max="277" width="0" style="1" hidden="1" customWidth="1"/>
    <col min="278" max="278" width="5.5703125" style="1" customWidth="1"/>
    <col min="279" max="279" width="0" style="1" hidden="1" customWidth="1"/>
    <col min="280" max="280" width="5.5703125" style="1" customWidth="1"/>
    <col min="281" max="281" width="0" style="1" hidden="1" customWidth="1"/>
    <col min="282" max="282" width="5.7109375" style="1" customWidth="1"/>
    <col min="283" max="283" width="0" style="1" hidden="1" customWidth="1"/>
    <col min="284" max="284" width="6.5703125" style="1" customWidth="1"/>
    <col min="285" max="285" width="0" style="1" hidden="1" customWidth="1"/>
    <col min="286" max="286" width="6.7109375" style="1" customWidth="1"/>
    <col min="287" max="287" width="0" style="1" hidden="1" customWidth="1"/>
    <col min="288" max="288" width="10.7109375" style="1" customWidth="1"/>
    <col min="289" max="512" width="8.85546875" style="1"/>
    <col min="513" max="513" width="37.28515625" style="1" customWidth="1"/>
    <col min="514" max="515" width="0" style="1" hidden="1" customWidth="1"/>
    <col min="516" max="516" width="8.7109375" style="1" customWidth="1"/>
    <col min="517" max="517" width="6.7109375" style="1" customWidth="1"/>
    <col min="518" max="518" width="6.5703125" style="1" customWidth="1"/>
    <col min="519" max="519" width="6.28515625" style="1" customWidth="1"/>
    <col min="520" max="520" width="7.7109375" style="1" customWidth="1"/>
    <col min="521" max="521" width="5.85546875" style="1" customWidth="1"/>
    <col min="522" max="522" width="6.28515625" style="1" customWidth="1"/>
    <col min="523" max="523" width="0" style="1" hidden="1" customWidth="1"/>
    <col min="524" max="524" width="5.28515625" style="1" customWidth="1"/>
    <col min="525" max="525" width="0" style="1" hidden="1" customWidth="1"/>
    <col min="526" max="526" width="7.5703125" style="1" customWidth="1"/>
    <col min="527" max="527" width="0" style="1" hidden="1" customWidth="1"/>
    <col min="528" max="528" width="5.7109375" style="1" customWidth="1"/>
    <col min="529" max="529" width="0" style="1" hidden="1" customWidth="1"/>
    <col min="530" max="530" width="5.7109375" style="1" customWidth="1"/>
    <col min="531" max="531" width="0" style="1" hidden="1" customWidth="1"/>
    <col min="532" max="532" width="5.85546875" style="1" customWidth="1"/>
    <col min="533" max="533" width="0" style="1" hidden="1" customWidth="1"/>
    <col min="534" max="534" width="5.5703125" style="1" customWidth="1"/>
    <col min="535" max="535" width="0" style="1" hidden="1" customWidth="1"/>
    <col min="536" max="536" width="5.5703125" style="1" customWidth="1"/>
    <col min="537" max="537" width="0" style="1" hidden="1" customWidth="1"/>
    <col min="538" max="538" width="5.7109375" style="1" customWidth="1"/>
    <col min="539" max="539" width="0" style="1" hidden="1" customWidth="1"/>
    <col min="540" max="540" width="6.5703125" style="1" customWidth="1"/>
    <col min="541" max="541" width="0" style="1" hidden="1" customWidth="1"/>
    <col min="542" max="542" width="6.7109375" style="1" customWidth="1"/>
    <col min="543" max="543" width="0" style="1" hidden="1" customWidth="1"/>
    <col min="544" max="544" width="10.7109375" style="1" customWidth="1"/>
    <col min="545" max="768" width="8.85546875" style="1"/>
    <col min="769" max="769" width="37.28515625" style="1" customWidth="1"/>
    <col min="770" max="771" width="0" style="1" hidden="1" customWidth="1"/>
    <col min="772" max="772" width="8.7109375" style="1" customWidth="1"/>
    <col min="773" max="773" width="6.7109375" style="1" customWidth="1"/>
    <col min="774" max="774" width="6.5703125" style="1" customWidth="1"/>
    <col min="775" max="775" width="6.28515625" style="1" customWidth="1"/>
    <col min="776" max="776" width="7.7109375" style="1" customWidth="1"/>
    <col min="777" max="777" width="5.85546875" style="1" customWidth="1"/>
    <col min="778" max="778" width="6.28515625" style="1" customWidth="1"/>
    <col min="779" max="779" width="0" style="1" hidden="1" customWidth="1"/>
    <col min="780" max="780" width="5.28515625" style="1" customWidth="1"/>
    <col min="781" max="781" width="0" style="1" hidden="1" customWidth="1"/>
    <col min="782" max="782" width="7.5703125" style="1" customWidth="1"/>
    <col min="783" max="783" width="0" style="1" hidden="1" customWidth="1"/>
    <col min="784" max="784" width="5.7109375" style="1" customWidth="1"/>
    <col min="785" max="785" width="0" style="1" hidden="1" customWidth="1"/>
    <col min="786" max="786" width="5.7109375" style="1" customWidth="1"/>
    <col min="787" max="787" width="0" style="1" hidden="1" customWidth="1"/>
    <col min="788" max="788" width="5.85546875" style="1" customWidth="1"/>
    <col min="789" max="789" width="0" style="1" hidden="1" customWidth="1"/>
    <col min="790" max="790" width="5.5703125" style="1" customWidth="1"/>
    <col min="791" max="791" width="0" style="1" hidden="1" customWidth="1"/>
    <col min="792" max="792" width="5.5703125" style="1" customWidth="1"/>
    <col min="793" max="793" width="0" style="1" hidden="1" customWidth="1"/>
    <col min="794" max="794" width="5.7109375" style="1" customWidth="1"/>
    <col min="795" max="795" width="0" style="1" hidden="1" customWidth="1"/>
    <col min="796" max="796" width="6.5703125" style="1" customWidth="1"/>
    <col min="797" max="797" width="0" style="1" hidden="1" customWidth="1"/>
    <col min="798" max="798" width="6.7109375" style="1" customWidth="1"/>
    <col min="799" max="799" width="0" style="1" hidden="1" customWidth="1"/>
    <col min="800" max="800" width="10.7109375" style="1" customWidth="1"/>
    <col min="801" max="1024" width="8.85546875" style="1"/>
    <col min="1025" max="1025" width="37.28515625" style="1" customWidth="1"/>
    <col min="1026" max="1027" width="0" style="1" hidden="1" customWidth="1"/>
    <col min="1028" max="1028" width="8.7109375" style="1" customWidth="1"/>
    <col min="1029" max="1029" width="6.7109375" style="1" customWidth="1"/>
    <col min="1030" max="1030" width="6.5703125" style="1" customWidth="1"/>
    <col min="1031" max="1031" width="6.28515625" style="1" customWidth="1"/>
    <col min="1032" max="1032" width="7.7109375" style="1" customWidth="1"/>
    <col min="1033" max="1033" width="5.85546875" style="1" customWidth="1"/>
    <col min="1034" max="1034" width="6.28515625" style="1" customWidth="1"/>
    <col min="1035" max="1035" width="0" style="1" hidden="1" customWidth="1"/>
    <col min="1036" max="1036" width="5.28515625" style="1" customWidth="1"/>
    <col min="1037" max="1037" width="0" style="1" hidden="1" customWidth="1"/>
    <col min="1038" max="1038" width="7.5703125" style="1" customWidth="1"/>
    <col min="1039" max="1039" width="0" style="1" hidden="1" customWidth="1"/>
    <col min="1040" max="1040" width="5.7109375" style="1" customWidth="1"/>
    <col min="1041" max="1041" width="0" style="1" hidden="1" customWidth="1"/>
    <col min="1042" max="1042" width="5.7109375" style="1" customWidth="1"/>
    <col min="1043" max="1043" width="0" style="1" hidden="1" customWidth="1"/>
    <col min="1044" max="1044" width="5.85546875" style="1" customWidth="1"/>
    <col min="1045" max="1045" width="0" style="1" hidden="1" customWidth="1"/>
    <col min="1046" max="1046" width="5.5703125" style="1" customWidth="1"/>
    <col min="1047" max="1047" width="0" style="1" hidden="1" customWidth="1"/>
    <col min="1048" max="1048" width="5.5703125" style="1" customWidth="1"/>
    <col min="1049" max="1049" width="0" style="1" hidden="1" customWidth="1"/>
    <col min="1050" max="1050" width="5.7109375" style="1" customWidth="1"/>
    <col min="1051" max="1051" width="0" style="1" hidden="1" customWidth="1"/>
    <col min="1052" max="1052" width="6.5703125" style="1" customWidth="1"/>
    <col min="1053" max="1053" width="0" style="1" hidden="1" customWidth="1"/>
    <col min="1054" max="1054" width="6.7109375" style="1" customWidth="1"/>
    <col min="1055" max="1055" width="0" style="1" hidden="1" customWidth="1"/>
    <col min="1056" max="1056" width="10.7109375" style="1" customWidth="1"/>
    <col min="1057" max="1280" width="8.85546875" style="1"/>
    <col min="1281" max="1281" width="37.28515625" style="1" customWidth="1"/>
    <col min="1282" max="1283" width="0" style="1" hidden="1" customWidth="1"/>
    <col min="1284" max="1284" width="8.7109375" style="1" customWidth="1"/>
    <col min="1285" max="1285" width="6.7109375" style="1" customWidth="1"/>
    <col min="1286" max="1286" width="6.5703125" style="1" customWidth="1"/>
    <col min="1287" max="1287" width="6.28515625" style="1" customWidth="1"/>
    <col min="1288" max="1288" width="7.7109375" style="1" customWidth="1"/>
    <col min="1289" max="1289" width="5.85546875" style="1" customWidth="1"/>
    <col min="1290" max="1290" width="6.28515625" style="1" customWidth="1"/>
    <col min="1291" max="1291" width="0" style="1" hidden="1" customWidth="1"/>
    <col min="1292" max="1292" width="5.28515625" style="1" customWidth="1"/>
    <col min="1293" max="1293" width="0" style="1" hidden="1" customWidth="1"/>
    <col min="1294" max="1294" width="7.5703125" style="1" customWidth="1"/>
    <col min="1295" max="1295" width="0" style="1" hidden="1" customWidth="1"/>
    <col min="1296" max="1296" width="5.7109375" style="1" customWidth="1"/>
    <col min="1297" max="1297" width="0" style="1" hidden="1" customWidth="1"/>
    <col min="1298" max="1298" width="5.7109375" style="1" customWidth="1"/>
    <col min="1299" max="1299" width="0" style="1" hidden="1" customWidth="1"/>
    <col min="1300" max="1300" width="5.85546875" style="1" customWidth="1"/>
    <col min="1301" max="1301" width="0" style="1" hidden="1" customWidth="1"/>
    <col min="1302" max="1302" width="5.5703125" style="1" customWidth="1"/>
    <col min="1303" max="1303" width="0" style="1" hidden="1" customWidth="1"/>
    <col min="1304" max="1304" width="5.5703125" style="1" customWidth="1"/>
    <col min="1305" max="1305" width="0" style="1" hidden="1" customWidth="1"/>
    <col min="1306" max="1306" width="5.7109375" style="1" customWidth="1"/>
    <col min="1307" max="1307" width="0" style="1" hidden="1" customWidth="1"/>
    <col min="1308" max="1308" width="6.5703125" style="1" customWidth="1"/>
    <col min="1309" max="1309" width="0" style="1" hidden="1" customWidth="1"/>
    <col min="1310" max="1310" width="6.7109375" style="1" customWidth="1"/>
    <col min="1311" max="1311" width="0" style="1" hidden="1" customWidth="1"/>
    <col min="1312" max="1312" width="10.7109375" style="1" customWidth="1"/>
    <col min="1313" max="1536" width="8.85546875" style="1"/>
    <col min="1537" max="1537" width="37.28515625" style="1" customWidth="1"/>
    <col min="1538" max="1539" width="0" style="1" hidden="1" customWidth="1"/>
    <col min="1540" max="1540" width="8.7109375" style="1" customWidth="1"/>
    <col min="1541" max="1541" width="6.7109375" style="1" customWidth="1"/>
    <col min="1542" max="1542" width="6.5703125" style="1" customWidth="1"/>
    <col min="1543" max="1543" width="6.28515625" style="1" customWidth="1"/>
    <col min="1544" max="1544" width="7.7109375" style="1" customWidth="1"/>
    <col min="1545" max="1545" width="5.85546875" style="1" customWidth="1"/>
    <col min="1546" max="1546" width="6.28515625" style="1" customWidth="1"/>
    <col min="1547" max="1547" width="0" style="1" hidden="1" customWidth="1"/>
    <col min="1548" max="1548" width="5.28515625" style="1" customWidth="1"/>
    <col min="1549" max="1549" width="0" style="1" hidden="1" customWidth="1"/>
    <col min="1550" max="1550" width="7.5703125" style="1" customWidth="1"/>
    <col min="1551" max="1551" width="0" style="1" hidden="1" customWidth="1"/>
    <col min="1552" max="1552" width="5.7109375" style="1" customWidth="1"/>
    <col min="1553" max="1553" width="0" style="1" hidden="1" customWidth="1"/>
    <col min="1554" max="1554" width="5.7109375" style="1" customWidth="1"/>
    <col min="1555" max="1555" width="0" style="1" hidden="1" customWidth="1"/>
    <col min="1556" max="1556" width="5.85546875" style="1" customWidth="1"/>
    <col min="1557" max="1557" width="0" style="1" hidden="1" customWidth="1"/>
    <col min="1558" max="1558" width="5.5703125" style="1" customWidth="1"/>
    <col min="1559" max="1559" width="0" style="1" hidden="1" customWidth="1"/>
    <col min="1560" max="1560" width="5.5703125" style="1" customWidth="1"/>
    <col min="1561" max="1561" width="0" style="1" hidden="1" customWidth="1"/>
    <col min="1562" max="1562" width="5.7109375" style="1" customWidth="1"/>
    <col min="1563" max="1563" width="0" style="1" hidden="1" customWidth="1"/>
    <col min="1564" max="1564" width="6.5703125" style="1" customWidth="1"/>
    <col min="1565" max="1565" width="0" style="1" hidden="1" customWidth="1"/>
    <col min="1566" max="1566" width="6.7109375" style="1" customWidth="1"/>
    <col min="1567" max="1567" width="0" style="1" hidden="1" customWidth="1"/>
    <col min="1568" max="1568" width="10.7109375" style="1" customWidth="1"/>
    <col min="1569" max="1792" width="8.85546875" style="1"/>
    <col min="1793" max="1793" width="37.28515625" style="1" customWidth="1"/>
    <col min="1794" max="1795" width="0" style="1" hidden="1" customWidth="1"/>
    <col min="1796" max="1796" width="8.7109375" style="1" customWidth="1"/>
    <col min="1797" max="1797" width="6.7109375" style="1" customWidth="1"/>
    <col min="1798" max="1798" width="6.5703125" style="1" customWidth="1"/>
    <col min="1799" max="1799" width="6.28515625" style="1" customWidth="1"/>
    <col min="1800" max="1800" width="7.7109375" style="1" customWidth="1"/>
    <col min="1801" max="1801" width="5.85546875" style="1" customWidth="1"/>
    <col min="1802" max="1802" width="6.28515625" style="1" customWidth="1"/>
    <col min="1803" max="1803" width="0" style="1" hidden="1" customWidth="1"/>
    <col min="1804" max="1804" width="5.28515625" style="1" customWidth="1"/>
    <col min="1805" max="1805" width="0" style="1" hidden="1" customWidth="1"/>
    <col min="1806" max="1806" width="7.5703125" style="1" customWidth="1"/>
    <col min="1807" max="1807" width="0" style="1" hidden="1" customWidth="1"/>
    <col min="1808" max="1808" width="5.7109375" style="1" customWidth="1"/>
    <col min="1809" max="1809" width="0" style="1" hidden="1" customWidth="1"/>
    <col min="1810" max="1810" width="5.7109375" style="1" customWidth="1"/>
    <col min="1811" max="1811" width="0" style="1" hidden="1" customWidth="1"/>
    <col min="1812" max="1812" width="5.85546875" style="1" customWidth="1"/>
    <col min="1813" max="1813" width="0" style="1" hidden="1" customWidth="1"/>
    <col min="1814" max="1814" width="5.5703125" style="1" customWidth="1"/>
    <col min="1815" max="1815" width="0" style="1" hidden="1" customWidth="1"/>
    <col min="1816" max="1816" width="5.5703125" style="1" customWidth="1"/>
    <col min="1817" max="1817" width="0" style="1" hidden="1" customWidth="1"/>
    <col min="1818" max="1818" width="5.7109375" style="1" customWidth="1"/>
    <col min="1819" max="1819" width="0" style="1" hidden="1" customWidth="1"/>
    <col min="1820" max="1820" width="6.5703125" style="1" customWidth="1"/>
    <col min="1821" max="1821" width="0" style="1" hidden="1" customWidth="1"/>
    <col min="1822" max="1822" width="6.7109375" style="1" customWidth="1"/>
    <col min="1823" max="1823" width="0" style="1" hidden="1" customWidth="1"/>
    <col min="1824" max="1824" width="10.7109375" style="1" customWidth="1"/>
    <col min="1825" max="2048" width="8.85546875" style="1"/>
    <col min="2049" max="2049" width="37.28515625" style="1" customWidth="1"/>
    <col min="2050" max="2051" width="0" style="1" hidden="1" customWidth="1"/>
    <col min="2052" max="2052" width="8.7109375" style="1" customWidth="1"/>
    <col min="2053" max="2053" width="6.7109375" style="1" customWidth="1"/>
    <col min="2054" max="2054" width="6.5703125" style="1" customWidth="1"/>
    <col min="2055" max="2055" width="6.28515625" style="1" customWidth="1"/>
    <col min="2056" max="2056" width="7.7109375" style="1" customWidth="1"/>
    <col min="2057" max="2057" width="5.85546875" style="1" customWidth="1"/>
    <col min="2058" max="2058" width="6.28515625" style="1" customWidth="1"/>
    <col min="2059" max="2059" width="0" style="1" hidden="1" customWidth="1"/>
    <col min="2060" max="2060" width="5.28515625" style="1" customWidth="1"/>
    <col min="2061" max="2061" width="0" style="1" hidden="1" customWidth="1"/>
    <col min="2062" max="2062" width="7.5703125" style="1" customWidth="1"/>
    <col min="2063" max="2063" width="0" style="1" hidden="1" customWidth="1"/>
    <col min="2064" max="2064" width="5.7109375" style="1" customWidth="1"/>
    <col min="2065" max="2065" width="0" style="1" hidden="1" customWidth="1"/>
    <col min="2066" max="2066" width="5.7109375" style="1" customWidth="1"/>
    <col min="2067" max="2067" width="0" style="1" hidden="1" customWidth="1"/>
    <col min="2068" max="2068" width="5.85546875" style="1" customWidth="1"/>
    <col min="2069" max="2069" width="0" style="1" hidden="1" customWidth="1"/>
    <col min="2070" max="2070" width="5.5703125" style="1" customWidth="1"/>
    <col min="2071" max="2071" width="0" style="1" hidden="1" customWidth="1"/>
    <col min="2072" max="2072" width="5.5703125" style="1" customWidth="1"/>
    <col min="2073" max="2073" width="0" style="1" hidden="1" customWidth="1"/>
    <col min="2074" max="2074" width="5.7109375" style="1" customWidth="1"/>
    <col min="2075" max="2075" width="0" style="1" hidden="1" customWidth="1"/>
    <col min="2076" max="2076" width="6.5703125" style="1" customWidth="1"/>
    <col min="2077" max="2077" width="0" style="1" hidden="1" customWidth="1"/>
    <col min="2078" max="2078" width="6.7109375" style="1" customWidth="1"/>
    <col min="2079" max="2079" width="0" style="1" hidden="1" customWidth="1"/>
    <col min="2080" max="2080" width="10.7109375" style="1" customWidth="1"/>
    <col min="2081" max="2304" width="8.85546875" style="1"/>
    <col min="2305" max="2305" width="37.28515625" style="1" customWidth="1"/>
    <col min="2306" max="2307" width="0" style="1" hidden="1" customWidth="1"/>
    <col min="2308" max="2308" width="8.7109375" style="1" customWidth="1"/>
    <col min="2309" max="2309" width="6.7109375" style="1" customWidth="1"/>
    <col min="2310" max="2310" width="6.5703125" style="1" customWidth="1"/>
    <col min="2311" max="2311" width="6.28515625" style="1" customWidth="1"/>
    <col min="2312" max="2312" width="7.7109375" style="1" customWidth="1"/>
    <col min="2313" max="2313" width="5.85546875" style="1" customWidth="1"/>
    <col min="2314" max="2314" width="6.28515625" style="1" customWidth="1"/>
    <col min="2315" max="2315" width="0" style="1" hidden="1" customWidth="1"/>
    <col min="2316" max="2316" width="5.28515625" style="1" customWidth="1"/>
    <col min="2317" max="2317" width="0" style="1" hidden="1" customWidth="1"/>
    <col min="2318" max="2318" width="7.5703125" style="1" customWidth="1"/>
    <col min="2319" max="2319" width="0" style="1" hidden="1" customWidth="1"/>
    <col min="2320" max="2320" width="5.7109375" style="1" customWidth="1"/>
    <col min="2321" max="2321" width="0" style="1" hidden="1" customWidth="1"/>
    <col min="2322" max="2322" width="5.7109375" style="1" customWidth="1"/>
    <col min="2323" max="2323" width="0" style="1" hidden="1" customWidth="1"/>
    <col min="2324" max="2324" width="5.85546875" style="1" customWidth="1"/>
    <col min="2325" max="2325" width="0" style="1" hidden="1" customWidth="1"/>
    <col min="2326" max="2326" width="5.5703125" style="1" customWidth="1"/>
    <col min="2327" max="2327" width="0" style="1" hidden="1" customWidth="1"/>
    <col min="2328" max="2328" width="5.5703125" style="1" customWidth="1"/>
    <col min="2329" max="2329" width="0" style="1" hidden="1" customWidth="1"/>
    <col min="2330" max="2330" width="5.7109375" style="1" customWidth="1"/>
    <col min="2331" max="2331" width="0" style="1" hidden="1" customWidth="1"/>
    <col min="2332" max="2332" width="6.5703125" style="1" customWidth="1"/>
    <col min="2333" max="2333" width="0" style="1" hidden="1" customWidth="1"/>
    <col min="2334" max="2334" width="6.7109375" style="1" customWidth="1"/>
    <col min="2335" max="2335" width="0" style="1" hidden="1" customWidth="1"/>
    <col min="2336" max="2336" width="10.7109375" style="1" customWidth="1"/>
    <col min="2337" max="2560" width="8.85546875" style="1"/>
    <col min="2561" max="2561" width="37.28515625" style="1" customWidth="1"/>
    <col min="2562" max="2563" width="0" style="1" hidden="1" customWidth="1"/>
    <col min="2564" max="2564" width="8.7109375" style="1" customWidth="1"/>
    <col min="2565" max="2565" width="6.7109375" style="1" customWidth="1"/>
    <col min="2566" max="2566" width="6.5703125" style="1" customWidth="1"/>
    <col min="2567" max="2567" width="6.28515625" style="1" customWidth="1"/>
    <col min="2568" max="2568" width="7.7109375" style="1" customWidth="1"/>
    <col min="2569" max="2569" width="5.85546875" style="1" customWidth="1"/>
    <col min="2570" max="2570" width="6.28515625" style="1" customWidth="1"/>
    <col min="2571" max="2571" width="0" style="1" hidden="1" customWidth="1"/>
    <col min="2572" max="2572" width="5.28515625" style="1" customWidth="1"/>
    <col min="2573" max="2573" width="0" style="1" hidden="1" customWidth="1"/>
    <col min="2574" max="2574" width="7.5703125" style="1" customWidth="1"/>
    <col min="2575" max="2575" width="0" style="1" hidden="1" customWidth="1"/>
    <col min="2576" max="2576" width="5.7109375" style="1" customWidth="1"/>
    <col min="2577" max="2577" width="0" style="1" hidden="1" customWidth="1"/>
    <col min="2578" max="2578" width="5.7109375" style="1" customWidth="1"/>
    <col min="2579" max="2579" width="0" style="1" hidden="1" customWidth="1"/>
    <col min="2580" max="2580" width="5.85546875" style="1" customWidth="1"/>
    <col min="2581" max="2581" width="0" style="1" hidden="1" customWidth="1"/>
    <col min="2582" max="2582" width="5.5703125" style="1" customWidth="1"/>
    <col min="2583" max="2583" width="0" style="1" hidden="1" customWidth="1"/>
    <col min="2584" max="2584" width="5.5703125" style="1" customWidth="1"/>
    <col min="2585" max="2585" width="0" style="1" hidden="1" customWidth="1"/>
    <col min="2586" max="2586" width="5.7109375" style="1" customWidth="1"/>
    <col min="2587" max="2587" width="0" style="1" hidden="1" customWidth="1"/>
    <col min="2588" max="2588" width="6.5703125" style="1" customWidth="1"/>
    <col min="2589" max="2589" width="0" style="1" hidden="1" customWidth="1"/>
    <col min="2590" max="2590" width="6.7109375" style="1" customWidth="1"/>
    <col min="2591" max="2591" width="0" style="1" hidden="1" customWidth="1"/>
    <col min="2592" max="2592" width="10.7109375" style="1" customWidth="1"/>
    <col min="2593" max="2816" width="8.85546875" style="1"/>
    <col min="2817" max="2817" width="37.28515625" style="1" customWidth="1"/>
    <col min="2818" max="2819" width="0" style="1" hidden="1" customWidth="1"/>
    <col min="2820" max="2820" width="8.7109375" style="1" customWidth="1"/>
    <col min="2821" max="2821" width="6.7109375" style="1" customWidth="1"/>
    <col min="2822" max="2822" width="6.5703125" style="1" customWidth="1"/>
    <col min="2823" max="2823" width="6.28515625" style="1" customWidth="1"/>
    <col min="2824" max="2824" width="7.7109375" style="1" customWidth="1"/>
    <col min="2825" max="2825" width="5.85546875" style="1" customWidth="1"/>
    <col min="2826" max="2826" width="6.28515625" style="1" customWidth="1"/>
    <col min="2827" max="2827" width="0" style="1" hidden="1" customWidth="1"/>
    <col min="2828" max="2828" width="5.28515625" style="1" customWidth="1"/>
    <col min="2829" max="2829" width="0" style="1" hidden="1" customWidth="1"/>
    <col min="2830" max="2830" width="7.5703125" style="1" customWidth="1"/>
    <col min="2831" max="2831" width="0" style="1" hidden="1" customWidth="1"/>
    <col min="2832" max="2832" width="5.7109375" style="1" customWidth="1"/>
    <col min="2833" max="2833" width="0" style="1" hidden="1" customWidth="1"/>
    <col min="2834" max="2834" width="5.7109375" style="1" customWidth="1"/>
    <col min="2835" max="2835" width="0" style="1" hidden="1" customWidth="1"/>
    <col min="2836" max="2836" width="5.85546875" style="1" customWidth="1"/>
    <col min="2837" max="2837" width="0" style="1" hidden="1" customWidth="1"/>
    <col min="2838" max="2838" width="5.5703125" style="1" customWidth="1"/>
    <col min="2839" max="2839" width="0" style="1" hidden="1" customWidth="1"/>
    <col min="2840" max="2840" width="5.5703125" style="1" customWidth="1"/>
    <col min="2841" max="2841" width="0" style="1" hidden="1" customWidth="1"/>
    <col min="2842" max="2842" width="5.7109375" style="1" customWidth="1"/>
    <col min="2843" max="2843" width="0" style="1" hidden="1" customWidth="1"/>
    <col min="2844" max="2844" width="6.5703125" style="1" customWidth="1"/>
    <col min="2845" max="2845" width="0" style="1" hidden="1" customWidth="1"/>
    <col min="2846" max="2846" width="6.7109375" style="1" customWidth="1"/>
    <col min="2847" max="2847" width="0" style="1" hidden="1" customWidth="1"/>
    <col min="2848" max="2848" width="10.7109375" style="1" customWidth="1"/>
    <col min="2849" max="3072" width="8.85546875" style="1"/>
    <col min="3073" max="3073" width="37.28515625" style="1" customWidth="1"/>
    <col min="3074" max="3075" width="0" style="1" hidden="1" customWidth="1"/>
    <col min="3076" max="3076" width="8.7109375" style="1" customWidth="1"/>
    <col min="3077" max="3077" width="6.7109375" style="1" customWidth="1"/>
    <col min="3078" max="3078" width="6.5703125" style="1" customWidth="1"/>
    <col min="3079" max="3079" width="6.28515625" style="1" customWidth="1"/>
    <col min="3080" max="3080" width="7.7109375" style="1" customWidth="1"/>
    <col min="3081" max="3081" width="5.85546875" style="1" customWidth="1"/>
    <col min="3082" max="3082" width="6.28515625" style="1" customWidth="1"/>
    <col min="3083" max="3083" width="0" style="1" hidden="1" customWidth="1"/>
    <col min="3084" max="3084" width="5.28515625" style="1" customWidth="1"/>
    <col min="3085" max="3085" width="0" style="1" hidden="1" customWidth="1"/>
    <col min="3086" max="3086" width="7.5703125" style="1" customWidth="1"/>
    <col min="3087" max="3087" width="0" style="1" hidden="1" customWidth="1"/>
    <col min="3088" max="3088" width="5.7109375" style="1" customWidth="1"/>
    <col min="3089" max="3089" width="0" style="1" hidden="1" customWidth="1"/>
    <col min="3090" max="3090" width="5.7109375" style="1" customWidth="1"/>
    <col min="3091" max="3091" width="0" style="1" hidden="1" customWidth="1"/>
    <col min="3092" max="3092" width="5.85546875" style="1" customWidth="1"/>
    <col min="3093" max="3093" width="0" style="1" hidden="1" customWidth="1"/>
    <col min="3094" max="3094" width="5.5703125" style="1" customWidth="1"/>
    <col min="3095" max="3095" width="0" style="1" hidden="1" customWidth="1"/>
    <col min="3096" max="3096" width="5.5703125" style="1" customWidth="1"/>
    <col min="3097" max="3097" width="0" style="1" hidden="1" customWidth="1"/>
    <col min="3098" max="3098" width="5.7109375" style="1" customWidth="1"/>
    <col min="3099" max="3099" width="0" style="1" hidden="1" customWidth="1"/>
    <col min="3100" max="3100" width="6.5703125" style="1" customWidth="1"/>
    <col min="3101" max="3101" width="0" style="1" hidden="1" customWidth="1"/>
    <col min="3102" max="3102" width="6.7109375" style="1" customWidth="1"/>
    <col min="3103" max="3103" width="0" style="1" hidden="1" customWidth="1"/>
    <col min="3104" max="3104" width="10.7109375" style="1" customWidth="1"/>
    <col min="3105" max="3328" width="8.85546875" style="1"/>
    <col min="3329" max="3329" width="37.28515625" style="1" customWidth="1"/>
    <col min="3330" max="3331" width="0" style="1" hidden="1" customWidth="1"/>
    <col min="3332" max="3332" width="8.7109375" style="1" customWidth="1"/>
    <col min="3333" max="3333" width="6.7109375" style="1" customWidth="1"/>
    <col min="3334" max="3334" width="6.5703125" style="1" customWidth="1"/>
    <col min="3335" max="3335" width="6.28515625" style="1" customWidth="1"/>
    <col min="3336" max="3336" width="7.7109375" style="1" customWidth="1"/>
    <col min="3337" max="3337" width="5.85546875" style="1" customWidth="1"/>
    <col min="3338" max="3338" width="6.28515625" style="1" customWidth="1"/>
    <col min="3339" max="3339" width="0" style="1" hidden="1" customWidth="1"/>
    <col min="3340" max="3340" width="5.28515625" style="1" customWidth="1"/>
    <col min="3341" max="3341" width="0" style="1" hidden="1" customWidth="1"/>
    <col min="3342" max="3342" width="7.5703125" style="1" customWidth="1"/>
    <col min="3343" max="3343" width="0" style="1" hidden="1" customWidth="1"/>
    <col min="3344" max="3344" width="5.7109375" style="1" customWidth="1"/>
    <col min="3345" max="3345" width="0" style="1" hidden="1" customWidth="1"/>
    <col min="3346" max="3346" width="5.7109375" style="1" customWidth="1"/>
    <col min="3347" max="3347" width="0" style="1" hidden="1" customWidth="1"/>
    <col min="3348" max="3348" width="5.85546875" style="1" customWidth="1"/>
    <col min="3349" max="3349" width="0" style="1" hidden="1" customWidth="1"/>
    <col min="3350" max="3350" width="5.5703125" style="1" customWidth="1"/>
    <col min="3351" max="3351" width="0" style="1" hidden="1" customWidth="1"/>
    <col min="3352" max="3352" width="5.5703125" style="1" customWidth="1"/>
    <col min="3353" max="3353" width="0" style="1" hidden="1" customWidth="1"/>
    <col min="3354" max="3354" width="5.7109375" style="1" customWidth="1"/>
    <col min="3355" max="3355" width="0" style="1" hidden="1" customWidth="1"/>
    <col min="3356" max="3356" width="6.5703125" style="1" customWidth="1"/>
    <col min="3357" max="3357" width="0" style="1" hidden="1" customWidth="1"/>
    <col min="3358" max="3358" width="6.7109375" style="1" customWidth="1"/>
    <col min="3359" max="3359" width="0" style="1" hidden="1" customWidth="1"/>
    <col min="3360" max="3360" width="10.7109375" style="1" customWidth="1"/>
    <col min="3361" max="3584" width="8.85546875" style="1"/>
    <col min="3585" max="3585" width="37.28515625" style="1" customWidth="1"/>
    <col min="3586" max="3587" width="0" style="1" hidden="1" customWidth="1"/>
    <col min="3588" max="3588" width="8.7109375" style="1" customWidth="1"/>
    <col min="3589" max="3589" width="6.7109375" style="1" customWidth="1"/>
    <col min="3590" max="3590" width="6.5703125" style="1" customWidth="1"/>
    <col min="3591" max="3591" width="6.28515625" style="1" customWidth="1"/>
    <col min="3592" max="3592" width="7.7109375" style="1" customWidth="1"/>
    <col min="3593" max="3593" width="5.85546875" style="1" customWidth="1"/>
    <col min="3594" max="3594" width="6.28515625" style="1" customWidth="1"/>
    <col min="3595" max="3595" width="0" style="1" hidden="1" customWidth="1"/>
    <col min="3596" max="3596" width="5.28515625" style="1" customWidth="1"/>
    <col min="3597" max="3597" width="0" style="1" hidden="1" customWidth="1"/>
    <col min="3598" max="3598" width="7.5703125" style="1" customWidth="1"/>
    <col min="3599" max="3599" width="0" style="1" hidden="1" customWidth="1"/>
    <col min="3600" max="3600" width="5.7109375" style="1" customWidth="1"/>
    <col min="3601" max="3601" width="0" style="1" hidden="1" customWidth="1"/>
    <col min="3602" max="3602" width="5.7109375" style="1" customWidth="1"/>
    <col min="3603" max="3603" width="0" style="1" hidden="1" customWidth="1"/>
    <col min="3604" max="3604" width="5.85546875" style="1" customWidth="1"/>
    <col min="3605" max="3605" width="0" style="1" hidden="1" customWidth="1"/>
    <col min="3606" max="3606" width="5.5703125" style="1" customWidth="1"/>
    <col min="3607" max="3607" width="0" style="1" hidden="1" customWidth="1"/>
    <col min="3608" max="3608" width="5.5703125" style="1" customWidth="1"/>
    <col min="3609" max="3609" width="0" style="1" hidden="1" customWidth="1"/>
    <col min="3610" max="3610" width="5.7109375" style="1" customWidth="1"/>
    <col min="3611" max="3611" width="0" style="1" hidden="1" customWidth="1"/>
    <col min="3612" max="3612" width="6.5703125" style="1" customWidth="1"/>
    <col min="3613" max="3613" width="0" style="1" hidden="1" customWidth="1"/>
    <col min="3614" max="3614" width="6.7109375" style="1" customWidth="1"/>
    <col min="3615" max="3615" width="0" style="1" hidden="1" customWidth="1"/>
    <col min="3616" max="3616" width="10.7109375" style="1" customWidth="1"/>
    <col min="3617" max="3840" width="8.85546875" style="1"/>
    <col min="3841" max="3841" width="37.28515625" style="1" customWidth="1"/>
    <col min="3842" max="3843" width="0" style="1" hidden="1" customWidth="1"/>
    <col min="3844" max="3844" width="8.7109375" style="1" customWidth="1"/>
    <col min="3845" max="3845" width="6.7109375" style="1" customWidth="1"/>
    <col min="3846" max="3846" width="6.5703125" style="1" customWidth="1"/>
    <col min="3847" max="3847" width="6.28515625" style="1" customWidth="1"/>
    <col min="3848" max="3848" width="7.7109375" style="1" customWidth="1"/>
    <col min="3849" max="3849" width="5.85546875" style="1" customWidth="1"/>
    <col min="3850" max="3850" width="6.28515625" style="1" customWidth="1"/>
    <col min="3851" max="3851" width="0" style="1" hidden="1" customWidth="1"/>
    <col min="3852" max="3852" width="5.28515625" style="1" customWidth="1"/>
    <col min="3853" max="3853" width="0" style="1" hidden="1" customWidth="1"/>
    <col min="3854" max="3854" width="7.5703125" style="1" customWidth="1"/>
    <col min="3855" max="3855" width="0" style="1" hidden="1" customWidth="1"/>
    <col min="3856" max="3856" width="5.7109375" style="1" customWidth="1"/>
    <col min="3857" max="3857" width="0" style="1" hidden="1" customWidth="1"/>
    <col min="3858" max="3858" width="5.7109375" style="1" customWidth="1"/>
    <col min="3859" max="3859" width="0" style="1" hidden="1" customWidth="1"/>
    <col min="3860" max="3860" width="5.85546875" style="1" customWidth="1"/>
    <col min="3861" max="3861" width="0" style="1" hidden="1" customWidth="1"/>
    <col min="3862" max="3862" width="5.5703125" style="1" customWidth="1"/>
    <col min="3863" max="3863" width="0" style="1" hidden="1" customWidth="1"/>
    <col min="3864" max="3864" width="5.5703125" style="1" customWidth="1"/>
    <col min="3865" max="3865" width="0" style="1" hidden="1" customWidth="1"/>
    <col min="3866" max="3866" width="5.7109375" style="1" customWidth="1"/>
    <col min="3867" max="3867" width="0" style="1" hidden="1" customWidth="1"/>
    <col min="3868" max="3868" width="6.5703125" style="1" customWidth="1"/>
    <col min="3869" max="3869" width="0" style="1" hidden="1" customWidth="1"/>
    <col min="3870" max="3870" width="6.7109375" style="1" customWidth="1"/>
    <col min="3871" max="3871" width="0" style="1" hidden="1" customWidth="1"/>
    <col min="3872" max="3872" width="10.7109375" style="1" customWidth="1"/>
    <col min="3873" max="4096" width="8.85546875" style="1"/>
    <col min="4097" max="4097" width="37.28515625" style="1" customWidth="1"/>
    <col min="4098" max="4099" width="0" style="1" hidden="1" customWidth="1"/>
    <col min="4100" max="4100" width="8.7109375" style="1" customWidth="1"/>
    <col min="4101" max="4101" width="6.7109375" style="1" customWidth="1"/>
    <col min="4102" max="4102" width="6.5703125" style="1" customWidth="1"/>
    <col min="4103" max="4103" width="6.28515625" style="1" customWidth="1"/>
    <col min="4104" max="4104" width="7.7109375" style="1" customWidth="1"/>
    <col min="4105" max="4105" width="5.85546875" style="1" customWidth="1"/>
    <col min="4106" max="4106" width="6.28515625" style="1" customWidth="1"/>
    <col min="4107" max="4107" width="0" style="1" hidden="1" customWidth="1"/>
    <col min="4108" max="4108" width="5.28515625" style="1" customWidth="1"/>
    <col min="4109" max="4109" width="0" style="1" hidden="1" customWidth="1"/>
    <col min="4110" max="4110" width="7.5703125" style="1" customWidth="1"/>
    <col min="4111" max="4111" width="0" style="1" hidden="1" customWidth="1"/>
    <col min="4112" max="4112" width="5.7109375" style="1" customWidth="1"/>
    <col min="4113" max="4113" width="0" style="1" hidden="1" customWidth="1"/>
    <col min="4114" max="4114" width="5.7109375" style="1" customWidth="1"/>
    <col min="4115" max="4115" width="0" style="1" hidden="1" customWidth="1"/>
    <col min="4116" max="4116" width="5.85546875" style="1" customWidth="1"/>
    <col min="4117" max="4117" width="0" style="1" hidden="1" customWidth="1"/>
    <col min="4118" max="4118" width="5.5703125" style="1" customWidth="1"/>
    <col min="4119" max="4119" width="0" style="1" hidden="1" customWidth="1"/>
    <col min="4120" max="4120" width="5.5703125" style="1" customWidth="1"/>
    <col min="4121" max="4121" width="0" style="1" hidden="1" customWidth="1"/>
    <col min="4122" max="4122" width="5.7109375" style="1" customWidth="1"/>
    <col min="4123" max="4123" width="0" style="1" hidden="1" customWidth="1"/>
    <col min="4124" max="4124" width="6.5703125" style="1" customWidth="1"/>
    <col min="4125" max="4125" width="0" style="1" hidden="1" customWidth="1"/>
    <col min="4126" max="4126" width="6.7109375" style="1" customWidth="1"/>
    <col min="4127" max="4127" width="0" style="1" hidden="1" customWidth="1"/>
    <col min="4128" max="4128" width="10.7109375" style="1" customWidth="1"/>
    <col min="4129" max="4352" width="8.85546875" style="1"/>
    <col min="4353" max="4353" width="37.28515625" style="1" customWidth="1"/>
    <col min="4354" max="4355" width="0" style="1" hidden="1" customWidth="1"/>
    <col min="4356" max="4356" width="8.7109375" style="1" customWidth="1"/>
    <col min="4357" max="4357" width="6.7109375" style="1" customWidth="1"/>
    <col min="4358" max="4358" width="6.5703125" style="1" customWidth="1"/>
    <col min="4359" max="4359" width="6.28515625" style="1" customWidth="1"/>
    <col min="4360" max="4360" width="7.7109375" style="1" customWidth="1"/>
    <col min="4361" max="4361" width="5.85546875" style="1" customWidth="1"/>
    <col min="4362" max="4362" width="6.28515625" style="1" customWidth="1"/>
    <col min="4363" max="4363" width="0" style="1" hidden="1" customWidth="1"/>
    <col min="4364" max="4364" width="5.28515625" style="1" customWidth="1"/>
    <col min="4365" max="4365" width="0" style="1" hidden="1" customWidth="1"/>
    <col min="4366" max="4366" width="7.5703125" style="1" customWidth="1"/>
    <col min="4367" max="4367" width="0" style="1" hidden="1" customWidth="1"/>
    <col min="4368" max="4368" width="5.7109375" style="1" customWidth="1"/>
    <col min="4369" max="4369" width="0" style="1" hidden="1" customWidth="1"/>
    <col min="4370" max="4370" width="5.7109375" style="1" customWidth="1"/>
    <col min="4371" max="4371" width="0" style="1" hidden="1" customWidth="1"/>
    <col min="4372" max="4372" width="5.85546875" style="1" customWidth="1"/>
    <col min="4373" max="4373" width="0" style="1" hidden="1" customWidth="1"/>
    <col min="4374" max="4374" width="5.5703125" style="1" customWidth="1"/>
    <col min="4375" max="4375" width="0" style="1" hidden="1" customWidth="1"/>
    <col min="4376" max="4376" width="5.5703125" style="1" customWidth="1"/>
    <col min="4377" max="4377" width="0" style="1" hidden="1" customWidth="1"/>
    <col min="4378" max="4378" width="5.7109375" style="1" customWidth="1"/>
    <col min="4379" max="4379" width="0" style="1" hidden="1" customWidth="1"/>
    <col min="4380" max="4380" width="6.5703125" style="1" customWidth="1"/>
    <col min="4381" max="4381" width="0" style="1" hidden="1" customWidth="1"/>
    <col min="4382" max="4382" width="6.7109375" style="1" customWidth="1"/>
    <col min="4383" max="4383" width="0" style="1" hidden="1" customWidth="1"/>
    <col min="4384" max="4384" width="10.7109375" style="1" customWidth="1"/>
    <col min="4385" max="4608" width="8.85546875" style="1"/>
    <col min="4609" max="4609" width="37.28515625" style="1" customWidth="1"/>
    <col min="4610" max="4611" width="0" style="1" hidden="1" customWidth="1"/>
    <col min="4612" max="4612" width="8.7109375" style="1" customWidth="1"/>
    <col min="4613" max="4613" width="6.7109375" style="1" customWidth="1"/>
    <col min="4614" max="4614" width="6.5703125" style="1" customWidth="1"/>
    <col min="4615" max="4615" width="6.28515625" style="1" customWidth="1"/>
    <col min="4616" max="4616" width="7.7109375" style="1" customWidth="1"/>
    <col min="4617" max="4617" width="5.85546875" style="1" customWidth="1"/>
    <col min="4618" max="4618" width="6.28515625" style="1" customWidth="1"/>
    <col min="4619" max="4619" width="0" style="1" hidden="1" customWidth="1"/>
    <col min="4620" max="4620" width="5.28515625" style="1" customWidth="1"/>
    <col min="4621" max="4621" width="0" style="1" hidden="1" customWidth="1"/>
    <col min="4622" max="4622" width="7.5703125" style="1" customWidth="1"/>
    <col min="4623" max="4623" width="0" style="1" hidden="1" customWidth="1"/>
    <col min="4624" max="4624" width="5.7109375" style="1" customWidth="1"/>
    <col min="4625" max="4625" width="0" style="1" hidden="1" customWidth="1"/>
    <col min="4626" max="4626" width="5.7109375" style="1" customWidth="1"/>
    <col min="4627" max="4627" width="0" style="1" hidden="1" customWidth="1"/>
    <col min="4628" max="4628" width="5.85546875" style="1" customWidth="1"/>
    <col min="4629" max="4629" width="0" style="1" hidden="1" customWidth="1"/>
    <col min="4630" max="4630" width="5.5703125" style="1" customWidth="1"/>
    <col min="4631" max="4631" width="0" style="1" hidden="1" customWidth="1"/>
    <col min="4632" max="4632" width="5.5703125" style="1" customWidth="1"/>
    <col min="4633" max="4633" width="0" style="1" hidden="1" customWidth="1"/>
    <col min="4634" max="4634" width="5.7109375" style="1" customWidth="1"/>
    <col min="4635" max="4635" width="0" style="1" hidden="1" customWidth="1"/>
    <col min="4636" max="4636" width="6.5703125" style="1" customWidth="1"/>
    <col min="4637" max="4637" width="0" style="1" hidden="1" customWidth="1"/>
    <col min="4638" max="4638" width="6.7109375" style="1" customWidth="1"/>
    <col min="4639" max="4639" width="0" style="1" hidden="1" customWidth="1"/>
    <col min="4640" max="4640" width="10.7109375" style="1" customWidth="1"/>
    <col min="4641" max="4864" width="8.85546875" style="1"/>
    <col min="4865" max="4865" width="37.28515625" style="1" customWidth="1"/>
    <col min="4866" max="4867" width="0" style="1" hidden="1" customWidth="1"/>
    <col min="4868" max="4868" width="8.7109375" style="1" customWidth="1"/>
    <col min="4869" max="4869" width="6.7109375" style="1" customWidth="1"/>
    <col min="4870" max="4870" width="6.5703125" style="1" customWidth="1"/>
    <col min="4871" max="4871" width="6.28515625" style="1" customWidth="1"/>
    <col min="4872" max="4872" width="7.7109375" style="1" customWidth="1"/>
    <col min="4873" max="4873" width="5.85546875" style="1" customWidth="1"/>
    <col min="4874" max="4874" width="6.28515625" style="1" customWidth="1"/>
    <col min="4875" max="4875" width="0" style="1" hidden="1" customWidth="1"/>
    <col min="4876" max="4876" width="5.28515625" style="1" customWidth="1"/>
    <col min="4877" max="4877" width="0" style="1" hidden="1" customWidth="1"/>
    <col min="4878" max="4878" width="7.5703125" style="1" customWidth="1"/>
    <col min="4879" max="4879" width="0" style="1" hidden="1" customWidth="1"/>
    <col min="4880" max="4880" width="5.7109375" style="1" customWidth="1"/>
    <col min="4881" max="4881" width="0" style="1" hidden="1" customWidth="1"/>
    <col min="4882" max="4882" width="5.7109375" style="1" customWidth="1"/>
    <col min="4883" max="4883" width="0" style="1" hidden="1" customWidth="1"/>
    <col min="4884" max="4884" width="5.85546875" style="1" customWidth="1"/>
    <col min="4885" max="4885" width="0" style="1" hidden="1" customWidth="1"/>
    <col min="4886" max="4886" width="5.5703125" style="1" customWidth="1"/>
    <col min="4887" max="4887" width="0" style="1" hidden="1" customWidth="1"/>
    <col min="4888" max="4888" width="5.5703125" style="1" customWidth="1"/>
    <col min="4889" max="4889" width="0" style="1" hidden="1" customWidth="1"/>
    <col min="4890" max="4890" width="5.7109375" style="1" customWidth="1"/>
    <col min="4891" max="4891" width="0" style="1" hidden="1" customWidth="1"/>
    <col min="4892" max="4892" width="6.5703125" style="1" customWidth="1"/>
    <col min="4893" max="4893" width="0" style="1" hidden="1" customWidth="1"/>
    <col min="4894" max="4894" width="6.7109375" style="1" customWidth="1"/>
    <col min="4895" max="4895" width="0" style="1" hidden="1" customWidth="1"/>
    <col min="4896" max="4896" width="10.7109375" style="1" customWidth="1"/>
    <col min="4897" max="5120" width="8.85546875" style="1"/>
    <col min="5121" max="5121" width="37.28515625" style="1" customWidth="1"/>
    <col min="5122" max="5123" width="0" style="1" hidden="1" customWidth="1"/>
    <col min="5124" max="5124" width="8.7109375" style="1" customWidth="1"/>
    <col min="5125" max="5125" width="6.7109375" style="1" customWidth="1"/>
    <col min="5126" max="5126" width="6.5703125" style="1" customWidth="1"/>
    <col min="5127" max="5127" width="6.28515625" style="1" customWidth="1"/>
    <col min="5128" max="5128" width="7.7109375" style="1" customWidth="1"/>
    <col min="5129" max="5129" width="5.85546875" style="1" customWidth="1"/>
    <col min="5130" max="5130" width="6.28515625" style="1" customWidth="1"/>
    <col min="5131" max="5131" width="0" style="1" hidden="1" customWidth="1"/>
    <col min="5132" max="5132" width="5.28515625" style="1" customWidth="1"/>
    <col min="5133" max="5133" width="0" style="1" hidden="1" customWidth="1"/>
    <col min="5134" max="5134" width="7.5703125" style="1" customWidth="1"/>
    <col min="5135" max="5135" width="0" style="1" hidden="1" customWidth="1"/>
    <col min="5136" max="5136" width="5.7109375" style="1" customWidth="1"/>
    <col min="5137" max="5137" width="0" style="1" hidden="1" customWidth="1"/>
    <col min="5138" max="5138" width="5.7109375" style="1" customWidth="1"/>
    <col min="5139" max="5139" width="0" style="1" hidden="1" customWidth="1"/>
    <col min="5140" max="5140" width="5.85546875" style="1" customWidth="1"/>
    <col min="5141" max="5141" width="0" style="1" hidden="1" customWidth="1"/>
    <col min="5142" max="5142" width="5.5703125" style="1" customWidth="1"/>
    <col min="5143" max="5143" width="0" style="1" hidden="1" customWidth="1"/>
    <col min="5144" max="5144" width="5.5703125" style="1" customWidth="1"/>
    <col min="5145" max="5145" width="0" style="1" hidden="1" customWidth="1"/>
    <col min="5146" max="5146" width="5.7109375" style="1" customWidth="1"/>
    <col min="5147" max="5147" width="0" style="1" hidden="1" customWidth="1"/>
    <col min="5148" max="5148" width="6.5703125" style="1" customWidth="1"/>
    <col min="5149" max="5149" width="0" style="1" hidden="1" customWidth="1"/>
    <col min="5150" max="5150" width="6.7109375" style="1" customWidth="1"/>
    <col min="5151" max="5151" width="0" style="1" hidden="1" customWidth="1"/>
    <col min="5152" max="5152" width="10.7109375" style="1" customWidth="1"/>
    <col min="5153" max="5376" width="8.85546875" style="1"/>
    <col min="5377" max="5377" width="37.28515625" style="1" customWidth="1"/>
    <col min="5378" max="5379" width="0" style="1" hidden="1" customWidth="1"/>
    <col min="5380" max="5380" width="8.7109375" style="1" customWidth="1"/>
    <col min="5381" max="5381" width="6.7109375" style="1" customWidth="1"/>
    <col min="5382" max="5382" width="6.5703125" style="1" customWidth="1"/>
    <col min="5383" max="5383" width="6.28515625" style="1" customWidth="1"/>
    <col min="5384" max="5384" width="7.7109375" style="1" customWidth="1"/>
    <col min="5385" max="5385" width="5.85546875" style="1" customWidth="1"/>
    <col min="5386" max="5386" width="6.28515625" style="1" customWidth="1"/>
    <col min="5387" max="5387" width="0" style="1" hidden="1" customWidth="1"/>
    <col min="5388" max="5388" width="5.28515625" style="1" customWidth="1"/>
    <col min="5389" max="5389" width="0" style="1" hidden="1" customWidth="1"/>
    <col min="5390" max="5390" width="7.5703125" style="1" customWidth="1"/>
    <col min="5391" max="5391" width="0" style="1" hidden="1" customWidth="1"/>
    <col min="5392" max="5392" width="5.7109375" style="1" customWidth="1"/>
    <col min="5393" max="5393" width="0" style="1" hidden="1" customWidth="1"/>
    <col min="5394" max="5394" width="5.7109375" style="1" customWidth="1"/>
    <col min="5395" max="5395" width="0" style="1" hidden="1" customWidth="1"/>
    <col min="5396" max="5396" width="5.85546875" style="1" customWidth="1"/>
    <col min="5397" max="5397" width="0" style="1" hidden="1" customWidth="1"/>
    <col min="5398" max="5398" width="5.5703125" style="1" customWidth="1"/>
    <col min="5399" max="5399" width="0" style="1" hidden="1" customWidth="1"/>
    <col min="5400" max="5400" width="5.5703125" style="1" customWidth="1"/>
    <col min="5401" max="5401" width="0" style="1" hidden="1" customWidth="1"/>
    <col min="5402" max="5402" width="5.7109375" style="1" customWidth="1"/>
    <col min="5403" max="5403" width="0" style="1" hidden="1" customWidth="1"/>
    <col min="5404" max="5404" width="6.5703125" style="1" customWidth="1"/>
    <col min="5405" max="5405" width="0" style="1" hidden="1" customWidth="1"/>
    <col min="5406" max="5406" width="6.7109375" style="1" customWidth="1"/>
    <col min="5407" max="5407" width="0" style="1" hidden="1" customWidth="1"/>
    <col min="5408" max="5408" width="10.7109375" style="1" customWidth="1"/>
    <col min="5409" max="5632" width="8.85546875" style="1"/>
    <col min="5633" max="5633" width="37.28515625" style="1" customWidth="1"/>
    <col min="5634" max="5635" width="0" style="1" hidden="1" customWidth="1"/>
    <col min="5636" max="5636" width="8.7109375" style="1" customWidth="1"/>
    <col min="5637" max="5637" width="6.7109375" style="1" customWidth="1"/>
    <col min="5638" max="5638" width="6.5703125" style="1" customWidth="1"/>
    <col min="5639" max="5639" width="6.28515625" style="1" customWidth="1"/>
    <col min="5640" max="5640" width="7.7109375" style="1" customWidth="1"/>
    <col min="5641" max="5641" width="5.85546875" style="1" customWidth="1"/>
    <col min="5642" max="5642" width="6.28515625" style="1" customWidth="1"/>
    <col min="5643" max="5643" width="0" style="1" hidden="1" customWidth="1"/>
    <col min="5644" max="5644" width="5.28515625" style="1" customWidth="1"/>
    <col min="5645" max="5645" width="0" style="1" hidden="1" customWidth="1"/>
    <col min="5646" max="5646" width="7.5703125" style="1" customWidth="1"/>
    <col min="5647" max="5647" width="0" style="1" hidden="1" customWidth="1"/>
    <col min="5648" max="5648" width="5.7109375" style="1" customWidth="1"/>
    <col min="5649" max="5649" width="0" style="1" hidden="1" customWidth="1"/>
    <col min="5650" max="5650" width="5.7109375" style="1" customWidth="1"/>
    <col min="5651" max="5651" width="0" style="1" hidden="1" customWidth="1"/>
    <col min="5652" max="5652" width="5.85546875" style="1" customWidth="1"/>
    <col min="5653" max="5653" width="0" style="1" hidden="1" customWidth="1"/>
    <col min="5654" max="5654" width="5.5703125" style="1" customWidth="1"/>
    <col min="5655" max="5655" width="0" style="1" hidden="1" customWidth="1"/>
    <col min="5656" max="5656" width="5.5703125" style="1" customWidth="1"/>
    <col min="5657" max="5657" width="0" style="1" hidden="1" customWidth="1"/>
    <col min="5658" max="5658" width="5.7109375" style="1" customWidth="1"/>
    <col min="5659" max="5659" width="0" style="1" hidden="1" customWidth="1"/>
    <col min="5660" max="5660" width="6.5703125" style="1" customWidth="1"/>
    <col min="5661" max="5661" width="0" style="1" hidden="1" customWidth="1"/>
    <col min="5662" max="5662" width="6.7109375" style="1" customWidth="1"/>
    <col min="5663" max="5663" width="0" style="1" hidden="1" customWidth="1"/>
    <col min="5664" max="5664" width="10.7109375" style="1" customWidth="1"/>
    <col min="5665" max="5888" width="8.85546875" style="1"/>
    <col min="5889" max="5889" width="37.28515625" style="1" customWidth="1"/>
    <col min="5890" max="5891" width="0" style="1" hidden="1" customWidth="1"/>
    <col min="5892" max="5892" width="8.7109375" style="1" customWidth="1"/>
    <col min="5893" max="5893" width="6.7109375" style="1" customWidth="1"/>
    <col min="5894" max="5894" width="6.5703125" style="1" customWidth="1"/>
    <col min="5895" max="5895" width="6.28515625" style="1" customWidth="1"/>
    <col min="5896" max="5896" width="7.7109375" style="1" customWidth="1"/>
    <col min="5897" max="5897" width="5.85546875" style="1" customWidth="1"/>
    <col min="5898" max="5898" width="6.28515625" style="1" customWidth="1"/>
    <col min="5899" max="5899" width="0" style="1" hidden="1" customWidth="1"/>
    <col min="5900" max="5900" width="5.28515625" style="1" customWidth="1"/>
    <col min="5901" max="5901" width="0" style="1" hidden="1" customWidth="1"/>
    <col min="5902" max="5902" width="7.5703125" style="1" customWidth="1"/>
    <col min="5903" max="5903" width="0" style="1" hidden="1" customWidth="1"/>
    <col min="5904" max="5904" width="5.7109375" style="1" customWidth="1"/>
    <col min="5905" max="5905" width="0" style="1" hidden="1" customWidth="1"/>
    <col min="5906" max="5906" width="5.7109375" style="1" customWidth="1"/>
    <col min="5907" max="5907" width="0" style="1" hidden="1" customWidth="1"/>
    <col min="5908" max="5908" width="5.85546875" style="1" customWidth="1"/>
    <col min="5909" max="5909" width="0" style="1" hidden="1" customWidth="1"/>
    <col min="5910" max="5910" width="5.5703125" style="1" customWidth="1"/>
    <col min="5911" max="5911" width="0" style="1" hidden="1" customWidth="1"/>
    <col min="5912" max="5912" width="5.5703125" style="1" customWidth="1"/>
    <col min="5913" max="5913" width="0" style="1" hidden="1" customWidth="1"/>
    <col min="5914" max="5914" width="5.7109375" style="1" customWidth="1"/>
    <col min="5915" max="5915" width="0" style="1" hidden="1" customWidth="1"/>
    <col min="5916" max="5916" width="6.5703125" style="1" customWidth="1"/>
    <col min="5917" max="5917" width="0" style="1" hidden="1" customWidth="1"/>
    <col min="5918" max="5918" width="6.7109375" style="1" customWidth="1"/>
    <col min="5919" max="5919" width="0" style="1" hidden="1" customWidth="1"/>
    <col min="5920" max="5920" width="10.7109375" style="1" customWidth="1"/>
    <col min="5921" max="6144" width="8.85546875" style="1"/>
    <col min="6145" max="6145" width="37.28515625" style="1" customWidth="1"/>
    <col min="6146" max="6147" width="0" style="1" hidden="1" customWidth="1"/>
    <col min="6148" max="6148" width="8.7109375" style="1" customWidth="1"/>
    <col min="6149" max="6149" width="6.7109375" style="1" customWidth="1"/>
    <col min="6150" max="6150" width="6.5703125" style="1" customWidth="1"/>
    <col min="6151" max="6151" width="6.28515625" style="1" customWidth="1"/>
    <col min="6152" max="6152" width="7.7109375" style="1" customWidth="1"/>
    <col min="6153" max="6153" width="5.85546875" style="1" customWidth="1"/>
    <col min="6154" max="6154" width="6.28515625" style="1" customWidth="1"/>
    <col min="6155" max="6155" width="0" style="1" hidden="1" customWidth="1"/>
    <col min="6156" max="6156" width="5.28515625" style="1" customWidth="1"/>
    <col min="6157" max="6157" width="0" style="1" hidden="1" customWidth="1"/>
    <col min="6158" max="6158" width="7.5703125" style="1" customWidth="1"/>
    <col min="6159" max="6159" width="0" style="1" hidden="1" customWidth="1"/>
    <col min="6160" max="6160" width="5.7109375" style="1" customWidth="1"/>
    <col min="6161" max="6161" width="0" style="1" hidden="1" customWidth="1"/>
    <col min="6162" max="6162" width="5.7109375" style="1" customWidth="1"/>
    <col min="6163" max="6163" width="0" style="1" hidden="1" customWidth="1"/>
    <col min="6164" max="6164" width="5.85546875" style="1" customWidth="1"/>
    <col min="6165" max="6165" width="0" style="1" hidden="1" customWidth="1"/>
    <col min="6166" max="6166" width="5.5703125" style="1" customWidth="1"/>
    <col min="6167" max="6167" width="0" style="1" hidden="1" customWidth="1"/>
    <col min="6168" max="6168" width="5.5703125" style="1" customWidth="1"/>
    <col min="6169" max="6169" width="0" style="1" hidden="1" customWidth="1"/>
    <col min="6170" max="6170" width="5.7109375" style="1" customWidth="1"/>
    <col min="6171" max="6171" width="0" style="1" hidden="1" customWidth="1"/>
    <col min="6172" max="6172" width="6.5703125" style="1" customWidth="1"/>
    <col min="6173" max="6173" width="0" style="1" hidden="1" customWidth="1"/>
    <col min="6174" max="6174" width="6.7109375" style="1" customWidth="1"/>
    <col min="6175" max="6175" width="0" style="1" hidden="1" customWidth="1"/>
    <col min="6176" max="6176" width="10.7109375" style="1" customWidth="1"/>
    <col min="6177" max="6400" width="8.85546875" style="1"/>
    <col min="6401" max="6401" width="37.28515625" style="1" customWidth="1"/>
    <col min="6402" max="6403" width="0" style="1" hidden="1" customWidth="1"/>
    <col min="6404" max="6404" width="8.7109375" style="1" customWidth="1"/>
    <col min="6405" max="6405" width="6.7109375" style="1" customWidth="1"/>
    <col min="6406" max="6406" width="6.5703125" style="1" customWidth="1"/>
    <col min="6407" max="6407" width="6.28515625" style="1" customWidth="1"/>
    <col min="6408" max="6408" width="7.7109375" style="1" customWidth="1"/>
    <col min="6409" max="6409" width="5.85546875" style="1" customWidth="1"/>
    <col min="6410" max="6410" width="6.28515625" style="1" customWidth="1"/>
    <col min="6411" max="6411" width="0" style="1" hidden="1" customWidth="1"/>
    <col min="6412" max="6412" width="5.28515625" style="1" customWidth="1"/>
    <col min="6413" max="6413" width="0" style="1" hidden="1" customWidth="1"/>
    <col min="6414" max="6414" width="7.5703125" style="1" customWidth="1"/>
    <col min="6415" max="6415" width="0" style="1" hidden="1" customWidth="1"/>
    <col min="6416" max="6416" width="5.7109375" style="1" customWidth="1"/>
    <col min="6417" max="6417" width="0" style="1" hidden="1" customWidth="1"/>
    <col min="6418" max="6418" width="5.7109375" style="1" customWidth="1"/>
    <col min="6419" max="6419" width="0" style="1" hidden="1" customWidth="1"/>
    <col min="6420" max="6420" width="5.85546875" style="1" customWidth="1"/>
    <col min="6421" max="6421" width="0" style="1" hidden="1" customWidth="1"/>
    <col min="6422" max="6422" width="5.5703125" style="1" customWidth="1"/>
    <col min="6423" max="6423" width="0" style="1" hidden="1" customWidth="1"/>
    <col min="6424" max="6424" width="5.5703125" style="1" customWidth="1"/>
    <col min="6425" max="6425" width="0" style="1" hidden="1" customWidth="1"/>
    <col min="6426" max="6426" width="5.7109375" style="1" customWidth="1"/>
    <col min="6427" max="6427" width="0" style="1" hidden="1" customWidth="1"/>
    <col min="6428" max="6428" width="6.5703125" style="1" customWidth="1"/>
    <col min="6429" max="6429" width="0" style="1" hidden="1" customWidth="1"/>
    <col min="6430" max="6430" width="6.7109375" style="1" customWidth="1"/>
    <col min="6431" max="6431" width="0" style="1" hidden="1" customWidth="1"/>
    <col min="6432" max="6432" width="10.7109375" style="1" customWidth="1"/>
    <col min="6433" max="6656" width="8.85546875" style="1"/>
    <col min="6657" max="6657" width="37.28515625" style="1" customWidth="1"/>
    <col min="6658" max="6659" width="0" style="1" hidden="1" customWidth="1"/>
    <col min="6660" max="6660" width="8.7109375" style="1" customWidth="1"/>
    <col min="6661" max="6661" width="6.7109375" style="1" customWidth="1"/>
    <col min="6662" max="6662" width="6.5703125" style="1" customWidth="1"/>
    <col min="6663" max="6663" width="6.28515625" style="1" customWidth="1"/>
    <col min="6664" max="6664" width="7.7109375" style="1" customWidth="1"/>
    <col min="6665" max="6665" width="5.85546875" style="1" customWidth="1"/>
    <col min="6666" max="6666" width="6.28515625" style="1" customWidth="1"/>
    <col min="6667" max="6667" width="0" style="1" hidden="1" customWidth="1"/>
    <col min="6668" max="6668" width="5.28515625" style="1" customWidth="1"/>
    <col min="6669" max="6669" width="0" style="1" hidden="1" customWidth="1"/>
    <col min="6670" max="6670" width="7.5703125" style="1" customWidth="1"/>
    <col min="6671" max="6671" width="0" style="1" hidden="1" customWidth="1"/>
    <col min="6672" max="6672" width="5.7109375" style="1" customWidth="1"/>
    <col min="6673" max="6673" width="0" style="1" hidden="1" customWidth="1"/>
    <col min="6674" max="6674" width="5.7109375" style="1" customWidth="1"/>
    <col min="6675" max="6675" width="0" style="1" hidden="1" customWidth="1"/>
    <col min="6676" max="6676" width="5.85546875" style="1" customWidth="1"/>
    <col min="6677" max="6677" width="0" style="1" hidden="1" customWidth="1"/>
    <col min="6678" max="6678" width="5.5703125" style="1" customWidth="1"/>
    <col min="6679" max="6679" width="0" style="1" hidden="1" customWidth="1"/>
    <col min="6680" max="6680" width="5.5703125" style="1" customWidth="1"/>
    <col min="6681" max="6681" width="0" style="1" hidden="1" customWidth="1"/>
    <col min="6682" max="6682" width="5.7109375" style="1" customWidth="1"/>
    <col min="6683" max="6683" width="0" style="1" hidden="1" customWidth="1"/>
    <col min="6684" max="6684" width="6.5703125" style="1" customWidth="1"/>
    <col min="6685" max="6685" width="0" style="1" hidden="1" customWidth="1"/>
    <col min="6686" max="6686" width="6.7109375" style="1" customWidth="1"/>
    <col min="6687" max="6687" width="0" style="1" hidden="1" customWidth="1"/>
    <col min="6688" max="6688" width="10.7109375" style="1" customWidth="1"/>
    <col min="6689" max="6912" width="8.85546875" style="1"/>
    <col min="6913" max="6913" width="37.28515625" style="1" customWidth="1"/>
    <col min="6914" max="6915" width="0" style="1" hidden="1" customWidth="1"/>
    <col min="6916" max="6916" width="8.7109375" style="1" customWidth="1"/>
    <col min="6917" max="6917" width="6.7109375" style="1" customWidth="1"/>
    <col min="6918" max="6918" width="6.5703125" style="1" customWidth="1"/>
    <col min="6919" max="6919" width="6.28515625" style="1" customWidth="1"/>
    <col min="6920" max="6920" width="7.7109375" style="1" customWidth="1"/>
    <col min="6921" max="6921" width="5.85546875" style="1" customWidth="1"/>
    <col min="6922" max="6922" width="6.28515625" style="1" customWidth="1"/>
    <col min="6923" max="6923" width="0" style="1" hidden="1" customWidth="1"/>
    <col min="6924" max="6924" width="5.28515625" style="1" customWidth="1"/>
    <col min="6925" max="6925" width="0" style="1" hidden="1" customWidth="1"/>
    <col min="6926" max="6926" width="7.5703125" style="1" customWidth="1"/>
    <col min="6927" max="6927" width="0" style="1" hidden="1" customWidth="1"/>
    <col min="6928" max="6928" width="5.7109375" style="1" customWidth="1"/>
    <col min="6929" max="6929" width="0" style="1" hidden="1" customWidth="1"/>
    <col min="6930" max="6930" width="5.7109375" style="1" customWidth="1"/>
    <col min="6931" max="6931" width="0" style="1" hidden="1" customWidth="1"/>
    <col min="6932" max="6932" width="5.85546875" style="1" customWidth="1"/>
    <col min="6933" max="6933" width="0" style="1" hidden="1" customWidth="1"/>
    <col min="6934" max="6934" width="5.5703125" style="1" customWidth="1"/>
    <col min="6935" max="6935" width="0" style="1" hidden="1" customWidth="1"/>
    <col min="6936" max="6936" width="5.5703125" style="1" customWidth="1"/>
    <col min="6937" max="6937" width="0" style="1" hidden="1" customWidth="1"/>
    <col min="6938" max="6938" width="5.7109375" style="1" customWidth="1"/>
    <col min="6939" max="6939" width="0" style="1" hidden="1" customWidth="1"/>
    <col min="6940" max="6940" width="6.5703125" style="1" customWidth="1"/>
    <col min="6941" max="6941" width="0" style="1" hidden="1" customWidth="1"/>
    <col min="6942" max="6942" width="6.7109375" style="1" customWidth="1"/>
    <col min="6943" max="6943" width="0" style="1" hidden="1" customWidth="1"/>
    <col min="6944" max="6944" width="10.7109375" style="1" customWidth="1"/>
    <col min="6945" max="7168" width="8.85546875" style="1"/>
    <col min="7169" max="7169" width="37.28515625" style="1" customWidth="1"/>
    <col min="7170" max="7171" width="0" style="1" hidden="1" customWidth="1"/>
    <col min="7172" max="7172" width="8.7109375" style="1" customWidth="1"/>
    <col min="7173" max="7173" width="6.7109375" style="1" customWidth="1"/>
    <col min="7174" max="7174" width="6.5703125" style="1" customWidth="1"/>
    <col min="7175" max="7175" width="6.28515625" style="1" customWidth="1"/>
    <col min="7176" max="7176" width="7.7109375" style="1" customWidth="1"/>
    <col min="7177" max="7177" width="5.85546875" style="1" customWidth="1"/>
    <col min="7178" max="7178" width="6.28515625" style="1" customWidth="1"/>
    <col min="7179" max="7179" width="0" style="1" hidden="1" customWidth="1"/>
    <col min="7180" max="7180" width="5.28515625" style="1" customWidth="1"/>
    <col min="7181" max="7181" width="0" style="1" hidden="1" customWidth="1"/>
    <col min="7182" max="7182" width="7.5703125" style="1" customWidth="1"/>
    <col min="7183" max="7183" width="0" style="1" hidden="1" customWidth="1"/>
    <col min="7184" max="7184" width="5.7109375" style="1" customWidth="1"/>
    <col min="7185" max="7185" width="0" style="1" hidden="1" customWidth="1"/>
    <col min="7186" max="7186" width="5.7109375" style="1" customWidth="1"/>
    <col min="7187" max="7187" width="0" style="1" hidden="1" customWidth="1"/>
    <col min="7188" max="7188" width="5.85546875" style="1" customWidth="1"/>
    <col min="7189" max="7189" width="0" style="1" hidden="1" customWidth="1"/>
    <col min="7190" max="7190" width="5.5703125" style="1" customWidth="1"/>
    <col min="7191" max="7191" width="0" style="1" hidden="1" customWidth="1"/>
    <col min="7192" max="7192" width="5.5703125" style="1" customWidth="1"/>
    <col min="7193" max="7193" width="0" style="1" hidden="1" customWidth="1"/>
    <col min="7194" max="7194" width="5.7109375" style="1" customWidth="1"/>
    <col min="7195" max="7195" width="0" style="1" hidden="1" customWidth="1"/>
    <col min="7196" max="7196" width="6.5703125" style="1" customWidth="1"/>
    <col min="7197" max="7197" width="0" style="1" hidden="1" customWidth="1"/>
    <col min="7198" max="7198" width="6.7109375" style="1" customWidth="1"/>
    <col min="7199" max="7199" width="0" style="1" hidden="1" customWidth="1"/>
    <col min="7200" max="7200" width="10.7109375" style="1" customWidth="1"/>
    <col min="7201" max="7424" width="8.85546875" style="1"/>
    <col min="7425" max="7425" width="37.28515625" style="1" customWidth="1"/>
    <col min="7426" max="7427" width="0" style="1" hidden="1" customWidth="1"/>
    <col min="7428" max="7428" width="8.7109375" style="1" customWidth="1"/>
    <col min="7429" max="7429" width="6.7109375" style="1" customWidth="1"/>
    <col min="7430" max="7430" width="6.5703125" style="1" customWidth="1"/>
    <col min="7431" max="7431" width="6.28515625" style="1" customWidth="1"/>
    <col min="7432" max="7432" width="7.7109375" style="1" customWidth="1"/>
    <col min="7433" max="7433" width="5.85546875" style="1" customWidth="1"/>
    <col min="7434" max="7434" width="6.28515625" style="1" customWidth="1"/>
    <col min="7435" max="7435" width="0" style="1" hidden="1" customWidth="1"/>
    <col min="7436" max="7436" width="5.28515625" style="1" customWidth="1"/>
    <col min="7437" max="7437" width="0" style="1" hidden="1" customWidth="1"/>
    <col min="7438" max="7438" width="7.5703125" style="1" customWidth="1"/>
    <col min="7439" max="7439" width="0" style="1" hidden="1" customWidth="1"/>
    <col min="7440" max="7440" width="5.7109375" style="1" customWidth="1"/>
    <col min="7441" max="7441" width="0" style="1" hidden="1" customWidth="1"/>
    <col min="7442" max="7442" width="5.7109375" style="1" customWidth="1"/>
    <col min="7443" max="7443" width="0" style="1" hidden="1" customWidth="1"/>
    <col min="7444" max="7444" width="5.85546875" style="1" customWidth="1"/>
    <col min="7445" max="7445" width="0" style="1" hidden="1" customWidth="1"/>
    <col min="7446" max="7446" width="5.5703125" style="1" customWidth="1"/>
    <col min="7447" max="7447" width="0" style="1" hidden="1" customWidth="1"/>
    <col min="7448" max="7448" width="5.5703125" style="1" customWidth="1"/>
    <col min="7449" max="7449" width="0" style="1" hidden="1" customWidth="1"/>
    <col min="7450" max="7450" width="5.7109375" style="1" customWidth="1"/>
    <col min="7451" max="7451" width="0" style="1" hidden="1" customWidth="1"/>
    <col min="7452" max="7452" width="6.5703125" style="1" customWidth="1"/>
    <col min="7453" max="7453" width="0" style="1" hidden="1" customWidth="1"/>
    <col min="7454" max="7454" width="6.7109375" style="1" customWidth="1"/>
    <col min="7455" max="7455" width="0" style="1" hidden="1" customWidth="1"/>
    <col min="7456" max="7456" width="10.7109375" style="1" customWidth="1"/>
    <col min="7457" max="7680" width="8.85546875" style="1"/>
    <col min="7681" max="7681" width="37.28515625" style="1" customWidth="1"/>
    <col min="7682" max="7683" width="0" style="1" hidden="1" customWidth="1"/>
    <col min="7684" max="7684" width="8.7109375" style="1" customWidth="1"/>
    <col min="7685" max="7685" width="6.7109375" style="1" customWidth="1"/>
    <col min="7686" max="7686" width="6.5703125" style="1" customWidth="1"/>
    <col min="7687" max="7687" width="6.28515625" style="1" customWidth="1"/>
    <col min="7688" max="7688" width="7.7109375" style="1" customWidth="1"/>
    <col min="7689" max="7689" width="5.85546875" style="1" customWidth="1"/>
    <col min="7690" max="7690" width="6.28515625" style="1" customWidth="1"/>
    <col min="7691" max="7691" width="0" style="1" hidden="1" customWidth="1"/>
    <col min="7692" max="7692" width="5.28515625" style="1" customWidth="1"/>
    <col min="7693" max="7693" width="0" style="1" hidden="1" customWidth="1"/>
    <col min="7694" max="7694" width="7.5703125" style="1" customWidth="1"/>
    <col min="7695" max="7695" width="0" style="1" hidden="1" customWidth="1"/>
    <col min="7696" max="7696" width="5.7109375" style="1" customWidth="1"/>
    <col min="7697" max="7697" width="0" style="1" hidden="1" customWidth="1"/>
    <col min="7698" max="7698" width="5.7109375" style="1" customWidth="1"/>
    <col min="7699" max="7699" width="0" style="1" hidden="1" customWidth="1"/>
    <col min="7700" max="7700" width="5.85546875" style="1" customWidth="1"/>
    <col min="7701" max="7701" width="0" style="1" hidden="1" customWidth="1"/>
    <col min="7702" max="7702" width="5.5703125" style="1" customWidth="1"/>
    <col min="7703" max="7703" width="0" style="1" hidden="1" customWidth="1"/>
    <col min="7704" max="7704" width="5.5703125" style="1" customWidth="1"/>
    <col min="7705" max="7705" width="0" style="1" hidden="1" customWidth="1"/>
    <col min="7706" max="7706" width="5.7109375" style="1" customWidth="1"/>
    <col min="7707" max="7707" width="0" style="1" hidden="1" customWidth="1"/>
    <col min="7708" max="7708" width="6.5703125" style="1" customWidth="1"/>
    <col min="7709" max="7709" width="0" style="1" hidden="1" customWidth="1"/>
    <col min="7710" max="7710" width="6.7109375" style="1" customWidth="1"/>
    <col min="7711" max="7711" width="0" style="1" hidden="1" customWidth="1"/>
    <col min="7712" max="7712" width="10.7109375" style="1" customWidth="1"/>
    <col min="7713" max="7936" width="8.85546875" style="1"/>
    <col min="7937" max="7937" width="37.28515625" style="1" customWidth="1"/>
    <col min="7938" max="7939" width="0" style="1" hidden="1" customWidth="1"/>
    <col min="7940" max="7940" width="8.7109375" style="1" customWidth="1"/>
    <col min="7941" max="7941" width="6.7109375" style="1" customWidth="1"/>
    <col min="7942" max="7942" width="6.5703125" style="1" customWidth="1"/>
    <col min="7943" max="7943" width="6.28515625" style="1" customWidth="1"/>
    <col min="7944" max="7944" width="7.7109375" style="1" customWidth="1"/>
    <col min="7945" max="7945" width="5.85546875" style="1" customWidth="1"/>
    <col min="7946" max="7946" width="6.28515625" style="1" customWidth="1"/>
    <col min="7947" max="7947" width="0" style="1" hidden="1" customWidth="1"/>
    <col min="7948" max="7948" width="5.28515625" style="1" customWidth="1"/>
    <col min="7949" max="7949" width="0" style="1" hidden="1" customWidth="1"/>
    <col min="7950" max="7950" width="7.5703125" style="1" customWidth="1"/>
    <col min="7951" max="7951" width="0" style="1" hidden="1" customWidth="1"/>
    <col min="7952" max="7952" width="5.7109375" style="1" customWidth="1"/>
    <col min="7953" max="7953" width="0" style="1" hidden="1" customWidth="1"/>
    <col min="7954" max="7954" width="5.7109375" style="1" customWidth="1"/>
    <col min="7955" max="7955" width="0" style="1" hidden="1" customWidth="1"/>
    <col min="7956" max="7956" width="5.85546875" style="1" customWidth="1"/>
    <col min="7957" max="7957" width="0" style="1" hidden="1" customWidth="1"/>
    <col min="7958" max="7958" width="5.5703125" style="1" customWidth="1"/>
    <col min="7959" max="7959" width="0" style="1" hidden="1" customWidth="1"/>
    <col min="7960" max="7960" width="5.5703125" style="1" customWidth="1"/>
    <col min="7961" max="7961" width="0" style="1" hidden="1" customWidth="1"/>
    <col min="7962" max="7962" width="5.7109375" style="1" customWidth="1"/>
    <col min="7963" max="7963" width="0" style="1" hidden="1" customWidth="1"/>
    <col min="7964" max="7964" width="6.5703125" style="1" customWidth="1"/>
    <col min="7965" max="7965" width="0" style="1" hidden="1" customWidth="1"/>
    <col min="7966" max="7966" width="6.7109375" style="1" customWidth="1"/>
    <col min="7967" max="7967" width="0" style="1" hidden="1" customWidth="1"/>
    <col min="7968" max="7968" width="10.7109375" style="1" customWidth="1"/>
    <col min="7969" max="8192" width="8.85546875" style="1"/>
    <col min="8193" max="8193" width="37.28515625" style="1" customWidth="1"/>
    <col min="8194" max="8195" width="0" style="1" hidden="1" customWidth="1"/>
    <col min="8196" max="8196" width="8.7109375" style="1" customWidth="1"/>
    <col min="8197" max="8197" width="6.7109375" style="1" customWidth="1"/>
    <col min="8198" max="8198" width="6.5703125" style="1" customWidth="1"/>
    <col min="8199" max="8199" width="6.28515625" style="1" customWidth="1"/>
    <col min="8200" max="8200" width="7.7109375" style="1" customWidth="1"/>
    <col min="8201" max="8201" width="5.85546875" style="1" customWidth="1"/>
    <col min="8202" max="8202" width="6.28515625" style="1" customWidth="1"/>
    <col min="8203" max="8203" width="0" style="1" hidden="1" customWidth="1"/>
    <col min="8204" max="8204" width="5.28515625" style="1" customWidth="1"/>
    <col min="8205" max="8205" width="0" style="1" hidden="1" customWidth="1"/>
    <col min="8206" max="8206" width="7.5703125" style="1" customWidth="1"/>
    <col min="8207" max="8207" width="0" style="1" hidden="1" customWidth="1"/>
    <col min="8208" max="8208" width="5.7109375" style="1" customWidth="1"/>
    <col min="8209" max="8209" width="0" style="1" hidden="1" customWidth="1"/>
    <col min="8210" max="8210" width="5.7109375" style="1" customWidth="1"/>
    <col min="8211" max="8211" width="0" style="1" hidden="1" customWidth="1"/>
    <col min="8212" max="8212" width="5.85546875" style="1" customWidth="1"/>
    <col min="8213" max="8213" width="0" style="1" hidden="1" customWidth="1"/>
    <col min="8214" max="8214" width="5.5703125" style="1" customWidth="1"/>
    <col min="8215" max="8215" width="0" style="1" hidden="1" customWidth="1"/>
    <col min="8216" max="8216" width="5.5703125" style="1" customWidth="1"/>
    <col min="8217" max="8217" width="0" style="1" hidden="1" customWidth="1"/>
    <col min="8218" max="8218" width="5.7109375" style="1" customWidth="1"/>
    <col min="8219" max="8219" width="0" style="1" hidden="1" customWidth="1"/>
    <col min="8220" max="8220" width="6.5703125" style="1" customWidth="1"/>
    <col min="8221" max="8221" width="0" style="1" hidden="1" customWidth="1"/>
    <col min="8222" max="8222" width="6.7109375" style="1" customWidth="1"/>
    <col min="8223" max="8223" width="0" style="1" hidden="1" customWidth="1"/>
    <col min="8224" max="8224" width="10.7109375" style="1" customWidth="1"/>
    <col min="8225" max="8448" width="8.85546875" style="1"/>
    <col min="8449" max="8449" width="37.28515625" style="1" customWidth="1"/>
    <col min="8450" max="8451" width="0" style="1" hidden="1" customWidth="1"/>
    <col min="8452" max="8452" width="8.7109375" style="1" customWidth="1"/>
    <col min="8453" max="8453" width="6.7109375" style="1" customWidth="1"/>
    <col min="8454" max="8454" width="6.5703125" style="1" customWidth="1"/>
    <col min="8455" max="8455" width="6.28515625" style="1" customWidth="1"/>
    <col min="8456" max="8456" width="7.7109375" style="1" customWidth="1"/>
    <col min="8457" max="8457" width="5.85546875" style="1" customWidth="1"/>
    <col min="8458" max="8458" width="6.28515625" style="1" customWidth="1"/>
    <col min="8459" max="8459" width="0" style="1" hidden="1" customWidth="1"/>
    <col min="8460" max="8460" width="5.28515625" style="1" customWidth="1"/>
    <col min="8461" max="8461" width="0" style="1" hidden="1" customWidth="1"/>
    <col min="8462" max="8462" width="7.5703125" style="1" customWidth="1"/>
    <col min="8463" max="8463" width="0" style="1" hidden="1" customWidth="1"/>
    <col min="8464" max="8464" width="5.7109375" style="1" customWidth="1"/>
    <col min="8465" max="8465" width="0" style="1" hidden="1" customWidth="1"/>
    <col min="8466" max="8466" width="5.7109375" style="1" customWidth="1"/>
    <col min="8467" max="8467" width="0" style="1" hidden="1" customWidth="1"/>
    <col min="8468" max="8468" width="5.85546875" style="1" customWidth="1"/>
    <col min="8469" max="8469" width="0" style="1" hidden="1" customWidth="1"/>
    <col min="8470" max="8470" width="5.5703125" style="1" customWidth="1"/>
    <col min="8471" max="8471" width="0" style="1" hidden="1" customWidth="1"/>
    <col min="8472" max="8472" width="5.5703125" style="1" customWidth="1"/>
    <col min="8473" max="8473" width="0" style="1" hidden="1" customWidth="1"/>
    <col min="8474" max="8474" width="5.7109375" style="1" customWidth="1"/>
    <col min="8475" max="8475" width="0" style="1" hidden="1" customWidth="1"/>
    <col min="8476" max="8476" width="6.5703125" style="1" customWidth="1"/>
    <col min="8477" max="8477" width="0" style="1" hidden="1" customWidth="1"/>
    <col min="8478" max="8478" width="6.7109375" style="1" customWidth="1"/>
    <col min="8479" max="8479" width="0" style="1" hidden="1" customWidth="1"/>
    <col min="8480" max="8480" width="10.7109375" style="1" customWidth="1"/>
    <col min="8481" max="8704" width="8.85546875" style="1"/>
    <col min="8705" max="8705" width="37.28515625" style="1" customWidth="1"/>
    <col min="8706" max="8707" width="0" style="1" hidden="1" customWidth="1"/>
    <col min="8708" max="8708" width="8.7109375" style="1" customWidth="1"/>
    <col min="8709" max="8709" width="6.7109375" style="1" customWidth="1"/>
    <col min="8710" max="8710" width="6.5703125" style="1" customWidth="1"/>
    <col min="8711" max="8711" width="6.28515625" style="1" customWidth="1"/>
    <col min="8712" max="8712" width="7.7109375" style="1" customWidth="1"/>
    <col min="8713" max="8713" width="5.85546875" style="1" customWidth="1"/>
    <col min="8714" max="8714" width="6.28515625" style="1" customWidth="1"/>
    <col min="8715" max="8715" width="0" style="1" hidden="1" customWidth="1"/>
    <col min="8716" max="8716" width="5.28515625" style="1" customWidth="1"/>
    <col min="8717" max="8717" width="0" style="1" hidden="1" customWidth="1"/>
    <col min="8718" max="8718" width="7.5703125" style="1" customWidth="1"/>
    <col min="8719" max="8719" width="0" style="1" hidden="1" customWidth="1"/>
    <col min="8720" max="8720" width="5.7109375" style="1" customWidth="1"/>
    <col min="8721" max="8721" width="0" style="1" hidden="1" customWidth="1"/>
    <col min="8722" max="8722" width="5.7109375" style="1" customWidth="1"/>
    <col min="8723" max="8723" width="0" style="1" hidden="1" customWidth="1"/>
    <col min="8724" max="8724" width="5.85546875" style="1" customWidth="1"/>
    <col min="8725" max="8725" width="0" style="1" hidden="1" customWidth="1"/>
    <col min="8726" max="8726" width="5.5703125" style="1" customWidth="1"/>
    <col min="8727" max="8727" width="0" style="1" hidden="1" customWidth="1"/>
    <col min="8728" max="8728" width="5.5703125" style="1" customWidth="1"/>
    <col min="8729" max="8729" width="0" style="1" hidden="1" customWidth="1"/>
    <col min="8730" max="8730" width="5.7109375" style="1" customWidth="1"/>
    <col min="8731" max="8731" width="0" style="1" hidden="1" customWidth="1"/>
    <col min="8732" max="8732" width="6.5703125" style="1" customWidth="1"/>
    <col min="8733" max="8733" width="0" style="1" hidden="1" customWidth="1"/>
    <col min="8734" max="8734" width="6.7109375" style="1" customWidth="1"/>
    <col min="8735" max="8735" width="0" style="1" hidden="1" customWidth="1"/>
    <col min="8736" max="8736" width="10.7109375" style="1" customWidth="1"/>
    <col min="8737" max="8960" width="8.85546875" style="1"/>
    <col min="8961" max="8961" width="37.28515625" style="1" customWidth="1"/>
    <col min="8962" max="8963" width="0" style="1" hidden="1" customWidth="1"/>
    <col min="8964" max="8964" width="8.7109375" style="1" customWidth="1"/>
    <col min="8965" max="8965" width="6.7109375" style="1" customWidth="1"/>
    <col min="8966" max="8966" width="6.5703125" style="1" customWidth="1"/>
    <col min="8967" max="8967" width="6.28515625" style="1" customWidth="1"/>
    <col min="8968" max="8968" width="7.7109375" style="1" customWidth="1"/>
    <col min="8969" max="8969" width="5.85546875" style="1" customWidth="1"/>
    <col min="8970" max="8970" width="6.28515625" style="1" customWidth="1"/>
    <col min="8971" max="8971" width="0" style="1" hidden="1" customWidth="1"/>
    <col min="8972" max="8972" width="5.28515625" style="1" customWidth="1"/>
    <col min="8973" max="8973" width="0" style="1" hidden="1" customWidth="1"/>
    <col min="8974" max="8974" width="7.5703125" style="1" customWidth="1"/>
    <col min="8975" max="8975" width="0" style="1" hidden="1" customWidth="1"/>
    <col min="8976" max="8976" width="5.7109375" style="1" customWidth="1"/>
    <col min="8977" max="8977" width="0" style="1" hidden="1" customWidth="1"/>
    <col min="8978" max="8978" width="5.7109375" style="1" customWidth="1"/>
    <col min="8979" max="8979" width="0" style="1" hidden="1" customWidth="1"/>
    <col min="8980" max="8980" width="5.85546875" style="1" customWidth="1"/>
    <col min="8981" max="8981" width="0" style="1" hidden="1" customWidth="1"/>
    <col min="8982" max="8982" width="5.5703125" style="1" customWidth="1"/>
    <col min="8983" max="8983" width="0" style="1" hidden="1" customWidth="1"/>
    <col min="8984" max="8984" width="5.5703125" style="1" customWidth="1"/>
    <col min="8985" max="8985" width="0" style="1" hidden="1" customWidth="1"/>
    <col min="8986" max="8986" width="5.7109375" style="1" customWidth="1"/>
    <col min="8987" max="8987" width="0" style="1" hidden="1" customWidth="1"/>
    <col min="8988" max="8988" width="6.5703125" style="1" customWidth="1"/>
    <col min="8989" max="8989" width="0" style="1" hidden="1" customWidth="1"/>
    <col min="8990" max="8990" width="6.7109375" style="1" customWidth="1"/>
    <col min="8991" max="8991" width="0" style="1" hidden="1" customWidth="1"/>
    <col min="8992" max="8992" width="10.7109375" style="1" customWidth="1"/>
    <col min="8993" max="9216" width="8.85546875" style="1"/>
    <col min="9217" max="9217" width="37.28515625" style="1" customWidth="1"/>
    <col min="9218" max="9219" width="0" style="1" hidden="1" customWidth="1"/>
    <col min="9220" max="9220" width="8.7109375" style="1" customWidth="1"/>
    <col min="9221" max="9221" width="6.7109375" style="1" customWidth="1"/>
    <col min="9222" max="9222" width="6.5703125" style="1" customWidth="1"/>
    <col min="9223" max="9223" width="6.28515625" style="1" customWidth="1"/>
    <col min="9224" max="9224" width="7.7109375" style="1" customWidth="1"/>
    <col min="9225" max="9225" width="5.85546875" style="1" customWidth="1"/>
    <col min="9226" max="9226" width="6.28515625" style="1" customWidth="1"/>
    <col min="9227" max="9227" width="0" style="1" hidden="1" customWidth="1"/>
    <col min="9228" max="9228" width="5.28515625" style="1" customWidth="1"/>
    <col min="9229" max="9229" width="0" style="1" hidden="1" customWidth="1"/>
    <col min="9230" max="9230" width="7.5703125" style="1" customWidth="1"/>
    <col min="9231" max="9231" width="0" style="1" hidden="1" customWidth="1"/>
    <col min="9232" max="9232" width="5.7109375" style="1" customWidth="1"/>
    <col min="9233" max="9233" width="0" style="1" hidden="1" customWidth="1"/>
    <col min="9234" max="9234" width="5.7109375" style="1" customWidth="1"/>
    <col min="9235" max="9235" width="0" style="1" hidden="1" customWidth="1"/>
    <col min="9236" max="9236" width="5.85546875" style="1" customWidth="1"/>
    <col min="9237" max="9237" width="0" style="1" hidden="1" customWidth="1"/>
    <col min="9238" max="9238" width="5.5703125" style="1" customWidth="1"/>
    <col min="9239" max="9239" width="0" style="1" hidden="1" customWidth="1"/>
    <col min="9240" max="9240" width="5.5703125" style="1" customWidth="1"/>
    <col min="9241" max="9241" width="0" style="1" hidden="1" customWidth="1"/>
    <col min="9242" max="9242" width="5.7109375" style="1" customWidth="1"/>
    <col min="9243" max="9243" width="0" style="1" hidden="1" customWidth="1"/>
    <col min="9244" max="9244" width="6.5703125" style="1" customWidth="1"/>
    <col min="9245" max="9245" width="0" style="1" hidden="1" customWidth="1"/>
    <col min="9246" max="9246" width="6.7109375" style="1" customWidth="1"/>
    <col min="9247" max="9247" width="0" style="1" hidden="1" customWidth="1"/>
    <col min="9248" max="9248" width="10.7109375" style="1" customWidth="1"/>
    <col min="9249" max="9472" width="8.85546875" style="1"/>
    <col min="9473" max="9473" width="37.28515625" style="1" customWidth="1"/>
    <col min="9474" max="9475" width="0" style="1" hidden="1" customWidth="1"/>
    <col min="9476" max="9476" width="8.7109375" style="1" customWidth="1"/>
    <col min="9477" max="9477" width="6.7109375" style="1" customWidth="1"/>
    <col min="9478" max="9478" width="6.5703125" style="1" customWidth="1"/>
    <col min="9479" max="9479" width="6.28515625" style="1" customWidth="1"/>
    <col min="9480" max="9480" width="7.7109375" style="1" customWidth="1"/>
    <col min="9481" max="9481" width="5.85546875" style="1" customWidth="1"/>
    <col min="9482" max="9482" width="6.28515625" style="1" customWidth="1"/>
    <col min="9483" max="9483" width="0" style="1" hidden="1" customWidth="1"/>
    <col min="9484" max="9484" width="5.28515625" style="1" customWidth="1"/>
    <col min="9485" max="9485" width="0" style="1" hidden="1" customWidth="1"/>
    <col min="9486" max="9486" width="7.5703125" style="1" customWidth="1"/>
    <col min="9487" max="9487" width="0" style="1" hidden="1" customWidth="1"/>
    <col min="9488" max="9488" width="5.7109375" style="1" customWidth="1"/>
    <col min="9489" max="9489" width="0" style="1" hidden="1" customWidth="1"/>
    <col min="9490" max="9490" width="5.7109375" style="1" customWidth="1"/>
    <col min="9491" max="9491" width="0" style="1" hidden="1" customWidth="1"/>
    <col min="9492" max="9492" width="5.85546875" style="1" customWidth="1"/>
    <col min="9493" max="9493" width="0" style="1" hidden="1" customWidth="1"/>
    <col min="9494" max="9494" width="5.5703125" style="1" customWidth="1"/>
    <col min="9495" max="9495" width="0" style="1" hidden="1" customWidth="1"/>
    <col min="9496" max="9496" width="5.5703125" style="1" customWidth="1"/>
    <col min="9497" max="9497" width="0" style="1" hidden="1" customWidth="1"/>
    <col min="9498" max="9498" width="5.7109375" style="1" customWidth="1"/>
    <col min="9499" max="9499" width="0" style="1" hidden="1" customWidth="1"/>
    <col min="9500" max="9500" width="6.5703125" style="1" customWidth="1"/>
    <col min="9501" max="9501" width="0" style="1" hidden="1" customWidth="1"/>
    <col min="9502" max="9502" width="6.7109375" style="1" customWidth="1"/>
    <col min="9503" max="9503" width="0" style="1" hidden="1" customWidth="1"/>
    <col min="9504" max="9504" width="10.7109375" style="1" customWidth="1"/>
    <col min="9505" max="9728" width="8.85546875" style="1"/>
    <col min="9729" max="9729" width="37.28515625" style="1" customWidth="1"/>
    <col min="9730" max="9731" width="0" style="1" hidden="1" customWidth="1"/>
    <col min="9732" max="9732" width="8.7109375" style="1" customWidth="1"/>
    <col min="9733" max="9733" width="6.7109375" style="1" customWidth="1"/>
    <col min="9734" max="9734" width="6.5703125" style="1" customWidth="1"/>
    <col min="9735" max="9735" width="6.28515625" style="1" customWidth="1"/>
    <col min="9736" max="9736" width="7.7109375" style="1" customWidth="1"/>
    <col min="9737" max="9737" width="5.85546875" style="1" customWidth="1"/>
    <col min="9738" max="9738" width="6.28515625" style="1" customWidth="1"/>
    <col min="9739" max="9739" width="0" style="1" hidden="1" customWidth="1"/>
    <col min="9740" max="9740" width="5.28515625" style="1" customWidth="1"/>
    <col min="9741" max="9741" width="0" style="1" hidden="1" customWidth="1"/>
    <col min="9742" max="9742" width="7.5703125" style="1" customWidth="1"/>
    <col min="9743" max="9743" width="0" style="1" hidden="1" customWidth="1"/>
    <col min="9744" max="9744" width="5.7109375" style="1" customWidth="1"/>
    <col min="9745" max="9745" width="0" style="1" hidden="1" customWidth="1"/>
    <col min="9746" max="9746" width="5.7109375" style="1" customWidth="1"/>
    <col min="9747" max="9747" width="0" style="1" hidden="1" customWidth="1"/>
    <col min="9748" max="9748" width="5.85546875" style="1" customWidth="1"/>
    <col min="9749" max="9749" width="0" style="1" hidden="1" customWidth="1"/>
    <col min="9750" max="9750" width="5.5703125" style="1" customWidth="1"/>
    <col min="9751" max="9751" width="0" style="1" hidden="1" customWidth="1"/>
    <col min="9752" max="9752" width="5.5703125" style="1" customWidth="1"/>
    <col min="9753" max="9753" width="0" style="1" hidden="1" customWidth="1"/>
    <col min="9754" max="9754" width="5.7109375" style="1" customWidth="1"/>
    <col min="9755" max="9755" width="0" style="1" hidden="1" customWidth="1"/>
    <col min="9756" max="9756" width="6.5703125" style="1" customWidth="1"/>
    <col min="9757" max="9757" width="0" style="1" hidden="1" customWidth="1"/>
    <col min="9758" max="9758" width="6.7109375" style="1" customWidth="1"/>
    <col min="9759" max="9759" width="0" style="1" hidden="1" customWidth="1"/>
    <col min="9760" max="9760" width="10.7109375" style="1" customWidth="1"/>
    <col min="9761" max="9984" width="8.85546875" style="1"/>
    <col min="9985" max="9985" width="37.28515625" style="1" customWidth="1"/>
    <col min="9986" max="9987" width="0" style="1" hidden="1" customWidth="1"/>
    <col min="9988" max="9988" width="8.7109375" style="1" customWidth="1"/>
    <col min="9989" max="9989" width="6.7109375" style="1" customWidth="1"/>
    <col min="9990" max="9990" width="6.5703125" style="1" customWidth="1"/>
    <col min="9991" max="9991" width="6.28515625" style="1" customWidth="1"/>
    <col min="9992" max="9992" width="7.7109375" style="1" customWidth="1"/>
    <col min="9993" max="9993" width="5.85546875" style="1" customWidth="1"/>
    <col min="9994" max="9994" width="6.28515625" style="1" customWidth="1"/>
    <col min="9995" max="9995" width="0" style="1" hidden="1" customWidth="1"/>
    <col min="9996" max="9996" width="5.28515625" style="1" customWidth="1"/>
    <col min="9997" max="9997" width="0" style="1" hidden="1" customWidth="1"/>
    <col min="9998" max="9998" width="7.5703125" style="1" customWidth="1"/>
    <col min="9999" max="9999" width="0" style="1" hidden="1" customWidth="1"/>
    <col min="10000" max="10000" width="5.7109375" style="1" customWidth="1"/>
    <col min="10001" max="10001" width="0" style="1" hidden="1" customWidth="1"/>
    <col min="10002" max="10002" width="5.7109375" style="1" customWidth="1"/>
    <col min="10003" max="10003" width="0" style="1" hidden="1" customWidth="1"/>
    <col min="10004" max="10004" width="5.85546875" style="1" customWidth="1"/>
    <col min="10005" max="10005" width="0" style="1" hidden="1" customWidth="1"/>
    <col min="10006" max="10006" width="5.5703125" style="1" customWidth="1"/>
    <col min="10007" max="10007" width="0" style="1" hidden="1" customWidth="1"/>
    <col min="10008" max="10008" width="5.5703125" style="1" customWidth="1"/>
    <col min="10009" max="10009" width="0" style="1" hidden="1" customWidth="1"/>
    <col min="10010" max="10010" width="5.7109375" style="1" customWidth="1"/>
    <col min="10011" max="10011" width="0" style="1" hidden="1" customWidth="1"/>
    <col min="10012" max="10012" width="6.5703125" style="1" customWidth="1"/>
    <col min="10013" max="10013" width="0" style="1" hidden="1" customWidth="1"/>
    <col min="10014" max="10014" width="6.7109375" style="1" customWidth="1"/>
    <col min="10015" max="10015" width="0" style="1" hidden="1" customWidth="1"/>
    <col min="10016" max="10016" width="10.7109375" style="1" customWidth="1"/>
    <col min="10017" max="10240" width="8.85546875" style="1"/>
    <col min="10241" max="10241" width="37.28515625" style="1" customWidth="1"/>
    <col min="10242" max="10243" width="0" style="1" hidden="1" customWidth="1"/>
    <col min="10244" max="10244" width="8.7109375" style="1" customWidth="1"/>
    <col min="10245" max="10245" width="6.7109375" style="1" customWidth="1"/>
    <col min="10246" max="10246" width="6.5703125" style="1" customWidth="1"/>
    <col min="10247" max="10247" width="6.28515625" style="1" customWidth="1"/>
    <col min="10248" max="10248" width="7.7109375" style="1" customWidth="1"/>
    <col min="10249" max="10249" width="5.85546875" style="1" customWidth="1"/>
    <col min="10250" max="10250" width="6.28515625" style="1" customWidth="1"/>
    <col min="10251" max="10251" width="0" style="1" hidden="1" customWidth="1"/>
    <col min="10252" max="10252" width="5.28515625" style="1" customWidth="1"/>
    <col min="10253" max="10253" width="0" style="1" hidden="1" customWidth="1"/>
    <col min="10254" max="10254" width="7.5703125" style="1" customWidth="1"/>
    <col min="10255" max="10255" width="0" style="1" hidden="1" customWidth="1"/>
    <col min="10256" max="10256" width="5.7109375" style="1" customWidth="1"/>
    <col min="10257" max="10257" width="0" style="1" hidden="1" customWidth="1"/>
    <col min="10258" max="10258" width="5.7109375" style="1" customWidth="1"/>
    <col min="10259" max="10259" width="0" style="1" hidden="1" customWidth="1"/>
    <col min="10260" max="10260" width="5.85546875" style="1" customWidth="1"/>
    <col min="10261" max="10261" width="0" style="1" hidden="1" customWidth="1"/>
    <col min="10262" max="10262" width="5.5703125" style="1" customWidth="1"/>
    <col min="10263" max="10263" width="0" style="1" hidden="1" customWidth="1"/>
    <col min="10264" max="10264" width="5.5703125" style="1" customWidth="1"/>
    <col min="10265" max="10265" width="0" style="1" hidden="1" customWidth="1"/>
    <col min="10266" max="10266" width="5.7109375" style="1" customWidth="1"/>
    <col min="10267" max="10267" width="0" style="1" hidden="1" customWidth="1"/>
    <col min="10268" max="10268" width="6.5703125" style="1" customWidth="1"/>
    <col min="10269" max="10269" width="0" style="1" hidden="1" customWidth="1"/>
    <col min="10270" max="10270" width="6.7109375" style="1" customWidth="1"/>
    <col min="10271" max="10271" width="0" style="1" hidden="1" customWidth="1"/>
    <col min="10272" max="10272" width="10.7109375" style="1" customWidth="1"/>
    <col min="10273" max="10496" width="8.85546875" style="1"/>
    <col min="10497" max="10497" width="37.28515625" style="1" customWidth="1"/>
    <col min="10498" max="10499" width="0" style="1" hidden="1" customWidth="1"/>
    <col min="10500" max="10500" width="8.7109375" style="1" customWidth="1"/>
    <col min="10501" max="10501" width="6.7109375" style="1" customWidth="1"/>
    <col min="10502" max="10502" width="6.5703125" style="1" customWidth="1"/>
    <col min="10503" max="10503" width="6.28515625" style="1" customWidth="1"/>
    <col min="10504" max="10504" width="7.7109375" style="1" customWidth="1"/>
    <col min="10505" max="10505" width="5.85546875" style="1" customWidth="1"/>
    <col min="10506" max="10506" width="6.28515625" style="1" customWidth="1"/>
    <col min="10507" max="10507" width="0" style="1" hidden="1" customWidth="1"/>
    <col min="10508" max="10508" width="5.28515625" style="1" customWidth="1"/>
    <col min="10509" max="10509" width="0" style="1" hidden="1" customWidth="1"/>
    <col min="10510" max="10510" width="7.5703125" style="1" customWidth="1"/>
    <col min="10511" max="10511" width="0" style="1" hidden="1" customWidth="1"/>
    <col min="10512" max="10512" width="5.7109375" style="1" customWidth="1"/>
    <col min="10513" max="10513" width="0" style="1" hidden="1" customWidth="1"/>
    <col min="10514" max="10514" width="5.7109375" style="1" customWidth="1"/>
    <col min="10515" max="10515" width="0" style="1" hidden="1" customWidth="1"/>
    <col min="10516" max="10516" width="5.85546875" style="1" customWidth="1"/>
    <col min="10517" max="10517" width="0" style="1" hidden="1" customWidth="1"/>
    <col min="10518" max="10518" width="5.5703125" style="1" customWidth="1"/>
    <col min="10519" max="10519" width="0" style="1" hidden="1" customWidth="1"/>
    <col min="10520" max="10520" width="5.5703125" style="1" customWidth="1"/>
    <col min="10521" max="10521" width="0" style="1" hidden="1" customWidth="1"/>
    <col min="10522" max="10522" width="5.7109375" style="1" customWidth="1"/>
    <col min="10523" max="10523" width="0" style="1" hidden="1" customWidth="1"/>
    <col min="10524" max="10524" width="6.5703125" style="1" customWidth="1"/>
    <col min="10525" max="10525" width="0" style="1" hidden="1" customWidth="1"/>
    <col min="10526" max="10526" width="6.7109375" style="1" customWidth="1"/>
    <col min="10527" max="10527" width="0" style="1" hidden="1" customWidth="1"/>
    <col min="10528" max="10528" width="10.7109375" style="1" customWidth="1"/>
    <col min="10529" max="10752" width="8.85546875" style="1"/>
    <col min="10753" max="10753" width="37.28515625" style="1" customWidth="1"/>
    <col min="10754" max="10755" width="0" style="1" hidden="1" customWidth="1"/>
    <col min="10756" max="10756" width="8.7109375" style="1" customWidth="1"/>
    <col min="10757" max="10757" width="6.7109375" style="1" customWidth="1"/>
    <col min="10758" max="10758" width="6.5703125" style="1" customWidth="1"/>
    <col min="10759" max="10759" width="6.28515625" style="1" customWidth="1"/>
    <col min="10760" max="10760" width="7.7109375" style="1" customWidth="1"/>
    <col min="10761" max="10761" width="5.85546875" style="1" customWidth="1"/>
    <col min="10762" max="10762" width="6.28515625" style="1" customWidth="1"/>
    <col min="10763" max="10763" width="0" style="1" hidden="1" customWidth="1"/>
    <col min="10764" max="10764" width="5.28515625" style="1" customWidth="1"/>
    <col min="10765" max="10765" width="0" style="1" hidden="1" customWidth="1"/>
    <col min="10766" max="10766" width="7.5703125" style="1" customWidth="1"/>
    <col min="10767" max="10767" width="0" style="1" hidden="1" customWidth="1"/>
    <col min="10768" max="10768" width="5.7109375" style="1" customWidth="1"/>
    <col min="10769" max="10769" width="0" style="1" hidden="1" customWidth="1"/>
    <col min="10770" max="10770" width="5.7109375" style="1" customWidth="1"/>
    <col min="10771" max="10771" width="0" style="1" hidden="1" customWidth="1"/>
    <col min="10772" max="10772" width="5.85546875" style="1" customWidth="1"/>
    <col min="10773" max="10773" width="0" style="1" hidden="1" customWidth="1"/>
    <col min="10774" max="10774" width="5.5703125" style="1" customWidth="1"/>
    <col min="10775" max="10775" width="0" style="1" hidden="1" customWidth="1"/>
    <col min="10776" max="10776" width="5.5703125" style="1" customWidth="1"/>
    <col min="10777" max="10777" width="0" style="1" hidden="1" customWidth="1"/>
    <col min="10778" max="10778" width="5.7109375" style="1" customWidth="1"/>
    <col min="10779" max="10779" width="0" style="1" hidden="1" customWidth="1"/>
    <col min="10780" max="10780" width="6.5703125" style="1" customWidth="1"/>
    <col min="10781" max="10781" width="0" style="1" hidden="1" customWidth="1"/>
    <col min="10782" max="10782" width="6.7109375" style="1" customWidth="1"/>
    <col min="10783" max="10783" width="0" style="1" hidden="1" customWidth="1"/>
    <col min="10784" max="10784" width="10.7109375" style="1" customWidth="1"/>
    <col min="10785" max="11008" width="8.85546875" style="1"/>
    <col min="11009" max="11009" width="37.28515625" style="1" customWidth="1"/>
    <col min="11010" max="11011" width="0" style="1" hidden="1" customWidth="1"/>
    <col min="11012" max="11012" width="8.7109375" style="1" customWidth="1"/>
    <col min="11013" max="11013" width="6.7109375" style="1" customWidth="1"/>
    <col min="11014" max="11014" width="6.5703125" style="1" customWidth="1"/>
    <col min="11015" max="11015" width="6.28515625" style="1" customWidth="1"/>
    <col min="11016" max="11016" width="7.7109375" style="1" customWidth="1"/>
    <col min="11017" max="11017" width="5.85546875" style="1" customWidth="1"/>
    <col min="11018" max="11018" width="6.28515625" style="1" customWidth="1"/>
    <col min="11019" max="11019" width="0" style="1" hidden="1" customWidth="1"/>
    <col min="11020" max="11020" width="5.28515625" style="1" customWidth="1"/>
    <col min="11021" max="11021" width="0" style="1" hidden="1" customWidth="1"/>
    <col min="11022" max="11022" width="7.5703125" style="1" customWidth="1"/>
    <col min="11023" max="11023" width="0" style="1" hidden="1" customWidth="1"/>
    <col min="11024" max="11024" width="5.7109375" style="1" customWidth="1"/>
    <col min="11025" max="11025" width="0" style="1" hidden="1" customWidth="1"/>
    <col min="11026" max="11026" width="5.7109375" style="1" customWidth="1"/>
    <col min="11027" max="11027" width="0" style="1" hidden="1" customWidth="1"/>
    <col min="11028" max="11028" width="5.85546875" style="1" customWidth="1"/>
    <col min="11029" max="11029" width="0" style="1" hidden="1" customWidth="1"/>
    <col min="11030" max="11030" width="5.5703125" style="1" customWidth="1"/>
    <col min="11031" max="11031" width="0" style="1" hidden="1" customWidth="1"/>
    <col min="11032" max="11032" width="5.5703125" style="1" customWidth="1"/>
    <col min="11033" max="11033" width="0" style="1" hidden="1" customWidth="1"/>
    <col min="11034" max="11034" width="5.7109375" style="1" customWidth="1"/>
    <col min="11035" max="11035" width="0" style="1" hidden="1" customWidth="1"/>
    <col min="11036" max="11036" width="6.5703125" style="1" customWidth="1"/>
    <col min="11037" max="11037" width="0" style="1" hidden="1" customWidth="1"/>
    <col min="11038" max="11038" width="6.7109375" style="1" customWidth="1"/>
    <col min="11039" max="11039" width="0" style="1" hidden="1" customWidth="1"/>
    <col min="11040" max="11040" width="10.7109375" style="1" customWidth="1"/>
    <col min="11041" max="11264" width="8.85546875" style="1"/>
    <col min="11265" max="11265" width="37.28515625" style="1" customWidth="1"/>
    <col min="11266" max="11267" width="0" style="1" hidden="1" customWidth="1"/>
    <col min="11268" max="11268" width="8.7109375" style="1" customWidth="1"/>
    <col min="11269" max="11269" width="6.7109375" style="1" customWidth="1"/>
    <col min="11270" max="11270" width="6.5703125" style="1" customWidth="1"/>
    <col min="11271" max="11271" width="6.28515625" style="1" customWidth="1"/>
    <col min="11272" max="11272" width="7.7109375" style="1" customWidth="1"/>
    <col min="11273" max="11273" width="5.85546875" style="1" customWidth="1"/>
    <col min="11274" max="11274" width="6.28515625" style="1" customWidth="1"/>
    <col min="11275" max="11275" width="0" style="1" hidden="1" customWidth="1"/>
    <col min="11276" max="11276" width="5.28515625" style="1" customWidth="1"/>
    <col min="11277" max="11277" width="0" style="1" hidden="1" customWidth="1"/>
    <col min="11278" max="11278" width="7.5703125" style="1" customWidth="1"/>
    <col min="11279" max="11279" width="0" style="1" hidden="1" customWidth="1"/>
    <col min="11280" max="11280" width="5.7109375" style="1" customWidth="1"/>
    <col min="11281" max="11281" width="0" style="1" hidden="1" customWidth="1"/>
    <col min="11282" max="11282" width="5.7109375" style="1" customWidth="1"/>
    <col min="11283" max="11283" width="0" style="1" hidden="1" customWidth="1"/>
    <col min="11284" max="11284" width="5.85546875" style="1" customWidth="1"/>
    <col min="11285" max="11285" width="0" style="1" hidden="1" customWidth="1"/>
    <col min="11286" max="11286" width="5.5703125" style="1" customWidth="1"/>
    <col min="11287" max="11287" width="0" style="1" hidden="1" customWidth="1"/>
    <col min="11288" max="11288" width="5.5703125" style="1" customWidth="1"/>
    <col min="11289" max="11289" width="0" style="1" hidden="1" customWidth="1"/>
    <col min="11290" max="11290" width="5.7109375" style="1" customWidth="1"/>
    <col min="11291" max="11291" width="0" style="1" hidden="1" customWidth="1"/>
    <col min="11292" max="11292" width="6.5703125" style="1" customWidth="1"/>
    <col min="11293" max="11293" width="0" style="1" hidden="1" customWidth="1"/>
    <col min="11294" max="11294" width="6.7109375" style="1" customWidth="1"/>
    <col min="11295" max="11295" width="0" style="1" hidden="1" customWidth="1"/>
    <col min="11296" max="11296" width="10.7109375" style="1" customWidth="1"/>
    <col min="11297" max="11520" width="8.85546875" style="1"/>
    <col min="11521" max="11521" width="37.28515625" style="1" customWidth="1"/>
    <col min="11522" max="11523" width="0" style="1" hidden="1" customWidth="1"/>
    <col min="11524" max="11524" width="8.7109375" style="1" customWidth="1"/>
    <col min="11525" max="11525" width="6.7109375" style="1" customWidth="1"/>
    <col min="11526" max="11526" width="6.5703125" style="1" customWidth="1"/>
    <col min="11527" max="11527" width="6.28515625" style="1" customWidth="1"/>
    <col min="11528" max="11528" width="7.7109375" style="1" customWidth="1"/>
    <col min="11529" max="11529" width="5.85546875" style="1" customWidth="1"/>
    <col min="11530" max="11530" width="6.28515625" style="1" customWidth="1"/>
    <col min="11531" max="11531" width="0" style="1" hidden="1" customWidth="1"/>
    <col min="11532" max="11532" width="5.28515625" style="1" customWidth="1"/>
    <col min="11533" max="11533" width="0" style="1" hidden="1" customWidth="1"/>
    <col min="11534" max="11534" width="7.5703125" style="1" customWidth="1"/>
    <col min="11535" max="11535" width="0" style="1" hidden="1" customWidth="1"/>
    <col min="11536" max="11536" width="5.7109375" style="1" customWidth="1"/>
    <col min="11537" max="11537" width="0" style="1" hidden="1" customWidth="1"/>
    <col min="11538" max="11538" width="5.7109375" style="1" customWidth="1"/>
    <col min="11539" max="11539" width="0" style="1" hidden="1" customWidth="1"/>
    <col min="11540" max="11540" width="5.85546875" style="1" customWidth="1"/>
    <col min="11541" max="11541" width="0" style="1" hidden="1" customWidth="1"/>
    <col min="11542" max="11542" width="5.5703125" style="1" customWidth="1"/>
    <col min="11543" max="11543" width="0" style="1" hidden="1" customWidth="1"/>
    <col min="11544" max="11544" width="5.5703125" style="1" customWidth="1"/>
    <col min="11545" max="11545" width="0" style="1" hidden="1" customWidth="1"/>
    <col min="11546" max="11546" width="5.7109375" style="1" customWidth="1"/>
    <col min="11547" max="11547" width="0" style="1" hidden="1" customWidth="1"/>
    <col min="11548" max="11548" width="6.5703125" style="1" customWidth="1"/>
    <col min="11549" max="11549" width="0" style="1" hidden="1" customWidth="1"/>
    <col min="11550" max="11550" width="6.7109375" style="1" customWidth="1"/>
    <col min="11551" max="11551" width="0" style="1" hidden="1" customWidth="1"/>
    <col min="11552" max="11552" width="10.7109375" style="1" customWidth="1"/>
    <col min="11553" max="11776" width="8.85546875" style="1"/>
    <col min="11777" max="11777" width="37.28515625" style="1" customWidth="1"/>
    <col min="11778" max="11779" width="0" style="1" hidden="1" customWidth="1"/>
    <col min="11780" max="11780" width="8.7109375" style="1" customWidth="1"/>
    <col min="11781" max="11781" width="6.7109375" style="1" customWidth="1"/>
    <col min="11782" max="11782" width="6.5703125" style="1" customWidth="1"/>
    <col min="11783" max="11783" width="6.28515625" style="1" customWidth="1"/>
    <col min="11784" max="11784" width="7.7109375" style="1" customWidth="1"/>
    <col min="11785" max="11785" width="5.85546875" style="1" customWidth="1"/>
    <col min="11786" max="11786" width="6.28515625" style="1" customWidth="1"/>
    <col min="11787" max="11787" width="0" style="1" hidden="1" customWidth="1"/>
    <col min="11788" max="11788" width="5.28515625" style="1" customWidth="1"/>
    <col min="11789" max="11789" width="0" style="1" hidden="1" customWidth="1"/>
    <col min="11790" max="11790" width="7.5703125" style="1" customWidth="1"/>
    <col min="11791" max="11791" width="0" style="1" hidden="1" customWidth="1"/>
    <col min="11792" max="11792" width="5.7109375" style="1" customWidth="1"/>
    <col min="11793" max="11793" width="0" style="1" hidden="1" customWidth="1"/>
    <col min="11794" max="11794" width="5.7109375" style="1" customWidth="1"/>
    <col min="11795" max="11795" width="0" style="1" hidden="1" customWidth="1"/>
    <col min="11796" max="11796" width="5.85546875" style="1" customWidth="1"/>
    <col min="11797" max="11797" width="0" style="1" hidden="1" customWidth="1"/>
    <col min="11798" max="11798" width="5.5703125" style="1" customWidth="1"/>
    <col min="11799" max="11799" width="0" style="1" hidden="1" customWidth="1"/>
    <col min="11800" max="11800" width="5.5703125" style="1" customWidth="1"/>
    <col min="11801" max="11801" width="0" style="1" hidden="1" customWidth="1"/>
    <col min="11802" max="11802" width="5.7109375" style="1" customWidth="1"/>
    <col min="11803" max="11803" width="0" style="1" hidden="1" customWidth="1"/>
    <col min="11804" max="11804" width="6.5703125" style="1" customWidth="1"/>
    <col min="11805" max="11805" width="0" style="1" hidden="1" customWidth="1"/>
    <col min="11806" max="11806" width="6.7109375" style="1" customWidth="1"/>
    <col min="11807" max="11807" width="0" style="1" hidden="1" customWidth="1"/>
    <col min="11808" max="11808" width="10.7109375" style="1" customWidth="1"/>
    <col min="11809" max="12032" width="8.85546875" style="1"/>
    <col min="12033" max="12033" width="37.28515625" style="1" customWidth="1"/>
    <col min="12034" max="12035" width="0" style="1" hidden="1" customWidth="1"/>
    <col min="12036" max="12036" width="8.7109375" style="1" customWidth="1"/>
    <col min="12037" max="12037" width="6.7109375" style="1" customWidth="1"/>
    <col min="12038" max="12038" width="6.5703125" style="1" customWidth="1"/>
    <col min="12039" max="12039" width="6.28515625" style="1" customWidth="1"/>
    <col min="12040" max="12040" width="7.7109375" style="1" customWidth="1"/>
    <col min="12041" max="12041" width="5.85546875" style="1" customWidth="1"/>
    <col min="12042" max="12042" width="6.28515625" style="1" customWidth="1"/>
    <col min="12043" max="12043" width="0" style="1" hidden="1" customWidth="1"/>
    <col min="12044" max="12044" width="5.28515625" style="1" customWidth="1"/>
    <col min="12045" max="12045" width="0" style="1" hidden="1" customWidth="1"/>
    <col min="12046" max="12046" width="7.5703125" style="1" customWidth="1"/>
    <col min="12047" max="12047" width="0" style="1" hidden="1" customWidth="1"/>
    <col min="12048" max="12048" width="5.7109375" style="1" customWidth="1"/>
    <col min="12049" max="12049" width="0" style="1" hidden="1" customWidth="1"/>
    <col min="12050" max="12050" width="5.7109375" style="1" customWidth="1"/>
    <col min="12051" max="12051" width="0" style="1" hidden="1" customWidth="1"/>
    <col min="12052" max="12052" width="5.85546875" style="1" customWidth="1"/>
    <col min="12053" max="12053" width="0" style="1" hidden="1" customWidth="1"/>
    <col min="12054" max="12054" width="5.5703125" style="1" customWidth="1"/>
    <col min="12055" max="12055" width="0" style="1" hidden="1" customWidth="1"/>
    <col min="12056" max="12056" width="5.5703125" style="1" customWidth="1"/>
    <col min="12057" max="12057" width="0" style="1" hidden="1" customWidth="1"/>
    <col min="12058" max="12058" width="5.7109375" style="1" customWidth="1"/>
    <col min="12059" max="12059" width="0" style="1" hidden="1" customWidth="1"/>
    <col min="12060" max="12060" width="6.5703125" style="1" customWidth="1"/>
    <col min="12061" max="12061" width="0" style="1" hidden="1" customWidth="1"/>
    <col min="12062" max="12062" width="6.7109375" style="1" customWidth="1"/>
    <col min="12063" max="12063" width="0" style="1" hidden="1" customWidth="1"/>
    <col min="12064" max="12064" width="10.7109375" style="1" customWidth="1"/>
    <col min="12065" max="12288" width="8.85546875" style="1"/>
    <col min="12289" max="12289" width="37.28515625" style="1" customWidth="1"/>
    <col min="12290" max="12291" width="0" style="1" hidden="1" customWidth="1"/>
    <col min="12292" max="12292" width="8.7109375" style="1" customWidth="1"/>
    <col min="12293" max="12293" width="6.7109375" style="1" customWidth="1"/>
    <col min="12294" max="12294" width="6.5703125" style="1" customWidth="1"/>
    <col min="12295" max="12295" width="6.28515625" style="1" customWidth="1"/>
    <col min="12296" max="12296" width="7.7109375" style="1" customWidth="1"/>
    <col min="12297" max="12297" width="5.85546875" style="1" customWidth="1"/>
    <col min="12298" max="12298" width="6.28515625" style="1" customWidth="1"/>
    <col min="12299" max="12299" width="0" style="1" hidden="1" customWidth="1"/>
    <col min="12300" max="12300" width="5.28515625" style="1" customWidth="1"/>
    <col min="12301" max="12301" width="0" style="1" hidden="1" customWidth="1"/>
    <col min="12302" max="12302" width="7.5703125" style="1" customWidth="1"/>
    <col min="12303" max="12303" width="0" style="1" hidden="1" customWidth="1"/>
    <col min="12304" max="12304" width="5.7109375" style="1" customWidth="1"/>
    <col min="12305" max="12305" width="0" style="1" hidden="1" customWidth="1"/>
    <col min="12306" max="12306" width="5.7109375" style="1" customWidth="1"/>
    <col min="12307" max="12307" width="0" style="1" hidden="1" customWidth="1"/>
    <col min="12308" max="12308" width="5.85546875" style="1" customWidth="1"/>
    <col min="12309" max="12309" width="0" style="1" hidden="1" customWidth="1"/>
    <col min="12310" max="12310" width="5.5703125" style="1" customWidth="1"/>
    <col min="12311" max="12311" width="0" style="1" hidden="1" customWidth="1"/>
    <col min="12312" max="12312" width="5.5703125" style="1" customWidth="1"/>
    <col min="12313" max="12313" width="0" style="1" hidden="1" customWidth="1"/>
    <col min="12314" max="12314" width="5.7109375" style="1" customWidth="1"/>
    <col min="12315" max="12315" width="0" style="1" hidden="1" customWidth="1"/>
    <col min="12316" max="12316" width="6.5703125" style="1" customWidth="1"/>
    <col min="12317" max="12317" width="0" style="1" hidden="1" customWidth="1"/>
    <col min="12318" max="12318" width="6.7109375" style="1" customWidth="1"/>
    <col min="12319" max="12319" width="0" style="1" hidden="1" customWidth="1"/>
    <col min="12320" max="12320" width="10.7109375" style="1" customWidth="1"/>
    <col min="12321" max="12544" width="8.85546875" style="1"/>
    <col min="12545" max="12545" width="37.28515625" style="1" customWidth="1"/>
    <col min="12546" max="12547" width="0" style="1" hidden="1" customWidth="1"/>
    <col min="12548" max="12548" width="8.7109375" style="1" customWidth="1"/>
    <col min="12549" max="12549" width="6.7109375" style="1" customWidth="1"/>
    <col min="12550" max="12550" width="6.5703125" style="1" customWidth="1"/>
    <col min="12551" max="12551" width="6.28515625" style="1" customWidth="1"/>
    <col min="12552" max="12552" width="7.7109375" style="1" customWidth="1"/>
    <col min="12553" max="12553" width="5.85546875" style="1" customWidth="1"/>
    <col min="12554" max="12554" width="6.28515625" style="1" customWidth="1"/>
    <col min="12555" max="12555" width="0" style="1" hidden="1" customWidth="1"/>
    <col min="12556" max="12556" width="5.28515625" style="1" customWidth="1"/>
    <col min="12557" max="12557" width="0" style="1" hidden="1" customWidth="1"/>
    <col min="12558" max="12558" width="7.5703125" style="1" customWidth="1"/>
    <col min="12559" max="12559" width="0" style="1" hidden="1" customWidth="1"/>
    <col min="12560" max="12560" width="5.7109375" style="1" customWidth="1"/>
    <col min="12561" max="12561" width="0" style="1" hidden="1" customWidth="1"/>
    <col min="12562" max="12562" width="5.7109375" style="1" customWidth="1"/>
    <col min="12563" max="12563" width="0" style="1" hidden="1" customWidth="1"/>
    <col min="12564" max="12564" width="5.85546875" style="1" customWidth="1"/>
    <col min="12565" max="12565" width="0" style="1" hidden="1" customWidth="1"/>
    <col min="12566" max="12566" width="5.5703125" style="1" customWidth="1"/>
    <col min="12567" max="12567" width="0" style="1" hidden="1" customWidth="1"/>
    <col min="12568" max="12568" width="5.5703125" style="1" customWidth="1"/>
    <col min="12569" max="12569" width="0" style="1" hidden="1" customWidth="1"/>
    <col min="12570" max="12570" width="5.7109375" style="1" customWidth="1"/>
    <col min="12571" max="12571" width="0" style="1" hidden="1" customWidth="1"/>
    <col min="12572" max="12572" width="6.5703125" style="1" customWidth="1"/>
    <col min="12573" max="12573" width="0" style="1" hidden="1" customWidth="1"/>
    <col min="12574" max="12574" width="6.7109375" style="1" customWidth="1"/>
    <col min="12575" max="12575" width="0" style="1" hidden="1" customWidth="1"/>
    <col min="12576" max="12576" width="10.7109375" style="1" customWidth="1"/>
    <col min="12577" max="12800" width="8.85546875" style="1"/>
    <col min="12801" max="12801" width="37.28515625" style="1" customWidth="1"/>
    <col min="12802" max="12803" width="0" style="1" hidden="1" customWidth="1"/>
    <col min="12804" max="12804" width="8.7109375" style="1" customWidth="1"/>
    <col min="12805" max="12805" width="6.7109375" style="1" customWidth="1"/>
    <col min="12806" max="12806" width="6.5703125" style="1" customWidth="1"/>
    <col min="12807" max="12807" width="6.28515625" style="1" customWidth="1"/>
    <col min="12808" max="12808" width="7.7109375" style="1" customWidth="1"/>
    <col min="12809" max="12809" width="5.85546875" style="1" customWidth="1"/>
    <col min="12810" max="12810" width="6.28515625" style="1" customWidth="1"/>
    <col min="12811" max="12811" width="0" style="1" hidden="1" customWidth="1"/>
    <col min="12812" max="12812" width="5.28515625" style="1" customWidth="1"/>
    <col min="12813" max="12813" width="0" style="1" hidden="1" customWidth="1"/>
    <col min="12814" max="12814" width="7.5703125" style="1" customWidth="1"/>
    <col min="12815" max="12815" width="0" style="1" hidden="1" customWidth="1"/>
    <col min="12816" max="12816" width="5.7109375" style="1" customWidth="1"/>
    <col min="12817" max="12817" width="0" style="1" hidden="1" customWidth="1"/>
    <col min="12818" max="12818" width="5.7109375" style="1" customWidth="1"/>
    <col min="12819" max="12819" width="0" style="1" hidden="1" customWidth="1"/>
    <col min="12820" max="12820" width="5.85546875" style="1" customWidth="1"/>
    <col min="12821" max="12821" width="0" style="1" hidden="1" customWidth="1"/>
    <col min="12822" max="12822" width="5.5703125" style="1" customWidth="1"/>
    <col min="12823" max="12823" width="0" style="1" hidden="1" customWidth="1"/>
    <col min="12824" max="12824" width="5.5703125" style="1" customWidth="1"/>
    <col min="12825" max="12825" width="0" style="1" hidden="1" customWidth="1"/>
    <col min="12826" max="12826" width="5.7109375" style="1" customWidth="1"/>
    <col min="12827" max="12827" width="0" style="1" hidden="1" customWidth="1"/>
    <col min="12828" max="12828" width="6.5703125" style="1" customWidth="1"/>
    <col min="12829" max="12829" width="0" style="1" hidden="1" customWidth="1"/>
    <col min="12830" max="12830" width="6.7109375" style="1" customWidth="1"/>
    <col min="12831" max="12831" width="0" style="1" hidden="1" customWidth="1"/>
    <col min="12832" max="12832" width="10.7109375" style="1" customWidth="1"/>
    <col min="12833" max="13056" width="8.85546875" style="1"/>
    <col min="13057" max="13057" width="37.28515625" style="1" customWidth="1"/>
    <col min="13058" max="13059" width="0" style="1" hidden="1" customWidth="1"/>
    <col min="13060" max="13060" width="8.7109375" style="1" customWidth="1"/>
    <col min="13061" max="13061" width="6.7109375" style="1" customWidth="1"/>
    <col min="13062" max="13062" width="6.5703125" style="1" customWidth="1"/>
    <col min="13063" max="13063" width="6.28515625" style="1" customWidth="1"/>
    <col min="13064" max="13064" width="7.7109375" style="1" customWidth="1"/>
    <col min="13065" max="13065" width="5.85546875" style="1" customWidth="1"/>
    <col min="13066" max="13066" width="6.28515625" style="1" customWidth="1"/>
    <col min="13067" max="13067" width="0" style="1" hidden="1" customWidth="1"/>
    <col min="13068" max="13068" width="5.28515625" style="1" customWidth="1"/>
    <col min="13069" max="13069" width="0" style="1" hidden="1" customWidth="1"/>
    <col min="13070" max="13070" width="7.5703125" style="1" customWidth="1"/>
    <col min="13071" max="13071" width="0" style="1" hidden="1" customWidth="1"/>
    <col min="13072" max="13072" width="5.7109375" style="1" customWidth="1"/>
    <col min="13073" max="13073" width="0" style="1" hidden="1" customWidth="1"/>
    <col min="13074" max="13074" width="5.7109375" style="1" customWidth="1"/>
    <col min="13075" max="13075" width="0" style="1" hidden="1" customWidth="1"/>
    <col min="13076" max="13076" width="5.85546875" style="1" customWidth="1"/>
    <col min="13077" max="13077" width="0" style="1" hidden="1" customWidth="1"/>
    <col min="13078" max="13078" width="5.5703125" style="1" customWidth="1"/>
    <col min="13079" max="13079" width="0" style="1" hidden="1" customWidth="1"/>
    <col min="13080" max="13080" width="5.5703125" style="1" customWidth="1"/>
    <col min="13081" max="13081" width="0" style="1" hidden="1" customWidth="1"/>
    <col min="13082" max="13082" width="5.7109375" style="1" customWidth="1"/>
    <col min="13083" max="13083" width="0" style="1" hidden="1" customWidth="1"/>
    <col min="13084" max="13084" width="6.5703125" style="1" customWidth="1"/>
    <col min="13085" max="13085" width="0" style="1" hidden="1" customWidth="1"/>
    <col min="13086" max="13086" width="6.7109375" style="1" customWidth="1"/>
    <col min="13087" max="13087" width="0" style="1" hidden="1" customWidth="1"/>
    <col min="13088" max="13088" width="10.7109375" style="1" customWidth="1"/>
    <col min="13089" max="13312" width="8.85546875" style="1"/>
    <col min="13313" max="13313" width="37.28515625" style="1" customWidth="1"/>
    <col min="13314" max="13315" width="0" style="1" hidden="1" customWidth="1"/>
    <col min="13316" max="13316" width="8.7109375" style="1" customWidth="1"/>
    <col min="13317" max="13317" width="6.7109375" style="1" customWidth="1"/>
    <col min="13318" max="13318" width="6.5703125" style="1" customWidth="1"/>
    <col min="13319" max="13319" width="6.28515625" style="1" customWidth="1"/>
    <col min="13320" max="13320" width="7.7109375" style="1" customWidth="1"/>
    <col min="13321" max="13321" width="5.85546875" style="1" customWidth="1"/>
    <col min="13322" max="13322" width="6.28515625" style="1" customWidth="1"/>
    <col min="13323" max="13323" width="0" style="1" hidden="1" customWidth="1"/>
    <col min="13324" max="13324" width="5.28515625" style="1" customWidth="1"/>
    <col min="13325" max="13325" width="0" style="1" hidden="1" customWidth="1"/>
    <col min="13326" max="13326" width="7.5703125" style="1" customWidth="1"/>
    <col min="13327" max="13327" width="0" style="1" hidden="1" customWidth="1"/>
    <col min="13328" max="13328" width="5.7109375" style="1" customWidth="1"/>
    <col min="13329" max="13329" width="0" style="1" hidden="1" customWidth="1"/>
    <col min="13330" max="13330" width="5.7109375" style="1" customWidth="1"/>
    <col min="13331" max="13331" width="0" style="1" hidden="1" customWidth="1"/>
    <col min="13332" max="13332" width="5.85546875" style="1" customWidth="1"/>
    <col min="13333" max="13333" width="0" style="1" hidden="1" customWidth="1"/>
    <col min="13334" max="13334" width="5.5703125" style="1" customWidth="1"/>
    <col min="13335" max="13335" width="0" style="1" hidden="1" customWidth="1"/>
    <col min="13336" max="13336" width="5.5703125" style="1" customWidth="1"/>
    <col min="13337" max="13337" width="0" style="1" hidden="1" customWidth="1"/>
    <col min="13338" max="13338" width="5.7109375" style="1" customWidth="1"/>
    <col min="13339" max="13339" width="0" style="1" hidden="1" customWidth="1"/>
    <col min="13340" max="13340" width="6.5703125" style="1" customWidth="1"/>
    <col min="13341" max="13341" width="0" style="1" hidden="1" customWidth="1"/>
    <col min="13342" max="13342" width="6.7109375" style="1" customWidth="1"/>
    <col min="13343" max="13343" width="0" style="1" hidden="1" customWidth="1"/>
    <col min="13344" max="13344" width="10.7109375" style="1" customWidth="1"/>
    <col min="13345" max="13568" width="8.85546875" style="1"/>
    <col min="13569" max="13569" width="37.28515625" style="1" customWidth="1"/>
    <col min="13570" max="13571" width="0" style="1" hidden="1" customWidth="1"/>
    <col min="13572" max="13572" width="8.7109375" style="1" customWidth="1"/>
    <col min="13573" max="13573" width="6.7109375" style="1" customWidth="1"/>
    <col min="13574" max="13574" width="6.5703125" style="1" customWidth="1"/>
    <col min="13575" max="13575" width="6.28515625" style="1" customWidth="1"/>
    <col min="13576" max="13576" width="7.7109375" style="1" customWidth="1"/>
    <col min="13577" max="13577" width="5.85546875" style="1" customWidth="1"/>
    <col min="13578" max="13578" width="6.28515625" style="1" customWidth="1"/>
    <col min="13579" max="13579" width="0" style="1" hidden="1" customWidth="1"/>
    <col min="13580" max="13580" width="5.28515625" style="1" customWidth="1"/>
    <col min="13581" max="13581" width="0" style="1" hidden="1" customWidth="1"/>
    <col min="13582" max="13582" width="7.5703125" style="1" customWidth="1"/>
    <col min="13583" max="13583" width="0" style="1" hidden="1" customWidth="1"/>
    <col min="13584" max="13584" width="5.7109375" style="1" customWidth="1"/>
    <col min="13585" max="13585" width="0" style="1" hidden="1" customWidth="1"/>
    <col min="13586" max="13586" width="5.7109375" style="1" customWidth="1"/>
    <col min="13587" max="13587" width="0" style="1" hidden="1" customWidth="1"/>
    <col min="13588" max="13588" width="5.85546875" style="1" customWidth="1"/>
    <col min="13589" max="13589" width="0" style="1" hidden="1" customWidth="1"/>
    <col min="13590" max="13590" width="5.5703125" style="1" customWidth="1"/>
    <col min="13591" max="13591" width="0" style="1" hidden="1" customWidth="1"/>
    <col min="13592" max="13592" width="5.5703125" style="1" customWidth="1"/>
    <col min="13593" max="13593" width="0" style="1" hidden="1" customWidth="1"/>
    <col min="13594" max="13594" width="5.7109375" style="1" customWidth="1"/>
    <col min="13595" max="13595" width="0" style="1" hidden="1" customWidth="1"/>
    <col min="13596" max="13596" width="6.5703125" style="1" customWidth="1"/>
    <col min="13597" max="13597" width="0" style="1" hidden="1" customWidth="1"/>
    <col min="13598" max="13598" width="6.7109375" style="1" customWidth="1"/>
    <col min="13599" max="13599" width="0" style="1" hidden="1" customWidth="1"/>
    <col min="13600" max="13600" width="10.7109375" style="1" customWidth="1"/>
    <col min="13601" max="13824" width="8.85546875" style="1"/>
    <col min="13825" max="13825" width="37.28515625" style="1" customWidth="1"/>
    <col min="13826" max="13827" width="0" style="1" hidden="1" customWidth="1"/>
    <col min="13828" max="13828" width="8.7109375" style="1" customWidth="1"/>
    <col min="13829" max="13829" width="6.7109375" style="1" customWidth="1"/>
    <col min="13830" max="13830" width="6.5703125" style="1" customWidth="1"/>
    <col min="13831" max="13831" width="6.28515625" style="1" customWidth="1"/>
    <col min="13832" max="13832" width="7.7109375" style="1" customWidth="1"/>
    <col min="13833" max="13833" width="5.85546875" style="1" customWidth="1"/>
    <col min="13834" max="13834" width="6.28515625" style="1" customWidth="1"/>
    <col min="13835" max="13835" width="0" style="1" hidden="1" customWidth="1"/>
    <col min="13836" max="13836" width="5.28515625" style="1" customWidth="1"/>
    <col min="13837" max="13837" width="0" style="1" hidden="1" customWidth="1"/>
    <col min="13838" max="13838" width="7.5703125" style="1" customWidth="1"/>
    <col min="13839" max="13839" width="0" style="1" hidden="1" customWidth="1"/>
    <col min="13840" max="13840" width="5.7109375" style="1" customWidth="1"/>
    <col min="13841" max="13841" width="0" style="1" hidden="1" customWidth="1"/>
    <col min="13842" max="13842" width="5.7109375" style="1" customWidth="1"/>
    <col min="13843" max="13843" width="0" style="1" hidden="1" customWidth="1"/>
    <col min="13844" max="13844" width="5.85546875" style="1" customWidth="1"/>
    <col min="13845" max="13845" width="0" style="1" hidden="1" customWidth="1"/>
    <col min="13846" max="13846" width="5.5703125" style="1" customWidth="1"/>
    <col min="13847" max="13847" width="0" style="1" hidden="1" customWidth="1"/>
    <col min="13848" max="13848" width="5.5703125" style="1" customWidth="1"/>
    <col min="13849" max="13849" width="0" style="1" hidden="1" customWidth="1"/>
    <col min="13850" max="13850" width="5.7109375" style="1" customWidth="1"/>
    <col min="13851" max="13851" width="0" style="1" hidden="1" customWidth="1"/>
    <col min="13852" max="13852" width="6.5703125" style="1" customWidth="1"/>
    <col min="13853" max="13853" width="0" style="1" hidden="1" customWidth="1"/>
    <col min="13854" max="13854" width="6.7109375" style="1" customWidth="1"/>
    <col min="13855" max="13855" width="0" style="1" hidden="1" customWidth="1"/>
    <col min="13856" max="13856" width="10.7109375" style="1" customWidth="1"/>
    <col min="13857" max="14080" width="8.85546875" style="1"/>
    <col min="14081" max="14081" width="37.28515625" style="1" customWidth="1"/>
    <col min="14082" max="14083" width="0" style="1" hidden="1" customWidth="1"/>
    <col min="14084" max="14084" width="8.7109375" style="1" customWidth="1"/>
    <col min="14085" max="14085" width="6.7109375" style="1" customWidth="1"/>
    <col min="14086" max="14086" width="6.5703125" style="1" customWidth="1"/>
    <col min="14087" max="14087" width="6.28515625" style="1" customWidth="1"/>
    <col min="14088" max="14088" width="7.7109375" style="1" customWidth="1"/>
    <col min="14089" max="14089" width="5.85546875" style="1" customWidth="1"/>
    <col min="14090" max="14090" width="6.28515625" style="1" customWidth="1"/>
    <col min="14091" max="14091" width="0" style="1" hidden="1" customWidth="1"/>
    <col min="14092" max="14092" width="5.28515625" style="1" customWidth="1"/>
    <col min="14093" max="14093" width="0" style="1" hidden="1" customWidth="1"/>
    <col min="14094" max="14094" width="7.5703125" style="1" customWidth="1"/>
    <col min="14095" max="14095" width="0" style="1" hidden="1" customWidth="1"/>
    <col min="14096" max="14096" width="5.7109375" style="1" customWidth="1"/>
    <col min="14097" max="14097" width="0" style="1" hidden="1" customWidth="1"/>
    <col min="14098" max="14098" width="5.7109375" style="1" customWidth="1"/>
    <col min="14099" max="14099" width="0" style="1" hidden="1" customWidth="1"/>
    <col min="14100" max="14100" width="5.85546875" style="1" customWidth="1"/>
    <col min="14101" max="14101" width="0" style="1" hidden="1" customWidth="1"/>
    <col min="14102" max="14102" width="5.5703125" style="1" customWidth="1"/>
    <col min="14103" max="14103" width="0" style="1" hidden="1" customWidth="1"/>
    <col min="14104" max="14104" width="5.5703125" style="1" customWidth="1"/>
    <col min="14105" max="14105" width="0" style="1" hidden="1" customWidth="1"/>
    <col min="14106" max="14106" width="5.7109375" style="1" customWidth="1"/>
    <col min="14107" max="14107" width="0" style="1" hidden="1" customWidth="1"/>
    <col min="14108" max="14108" width="6.5703125" style="1" customWidth="1"/>
    <col min="14109" max="14109" width="0" style="1" hidden="1" customWidth="1"/>
    <col min="14110" max="14110" width="6.7109375" style="1" customWidth="1"/>
    <col min="14111" max="14111" width="0" style="1" hidden="1" customWidth="1"/>
    <col min="14112" max="14112" width="10.7109375" style="1" customWidth="1"/>
    <col min="14113" max="14336" width="8.85546875" style="1"/>
    <col min="14337" max="14337" width="37.28515625" style="1" customWidth="1"/>
    <col min="14338" max="14339" width="0" style="1" hidden="1" customWidth="1"/>
    <col min="14340" max="14340" width="8.7109375" style="1" customWidth="1"/>
    <col min="14341" max="14341" width="6.7109375" style="1" customWidth="1"/>
    <col min="14342" max="14342" width="6.5703125" style="1" customWidth="1"/>
    <col min="14343" max="14343" width="6.28515625" style="1" customWidth="1"/>
    <col min="14344" max="14344" width="7.7109375" style="1" customWidth="1"/>
    <col min="14345" max="14345" width="5.85546875" style="1" customWidth="1"/>
    <col min="14346" max="14346" width="6.28515625" style="1" customWidth="1"/>
    <col min="14347" max="14347" width="0" style="1" hidden="1" customWidth="1"/>
    <col min="14348" max="14348" width="5.28515625" style="1" customWidth="1"/>
    <col min="14349" max="14349" width="0" style="1" hidden="1" customWidth="1"/>
    <col min="14350" max="14350" width="7.5703125" style="1" customWidth="1"/>
    <col min="14351" max="14351" width="0" style="1" hidden="1" customWidth="1"/>
    <col min="14352" max="14352" width="5.7109375" style="1" customWidth="1"/>
    <col min="14353" max="14353" width="0" style="1" hidden="1" customWidth="1"/>
    <col min="14354" max="14354" width="5.7109375" style="1" customWidth="1"/>
    <col min="14355" max="14355" width="0" style="1" hidden="1" customWidth="1"/>
    <col min="14356" max="14356" width="5.85546875" style="1" customWidth="1"/>
    <col min="14357" max="14357" width="0" style="1" hidden="1" customWidth="1"/>
    <col min="14358" max="14358" width="5.5703125" style="1" customWidth="1"/>
    <col min="14359" max="14359" width="0" style="1" hidden="1" customWidth="1"/>
    <col min="14360" max="14360" width="5.5703125" style="1" customWidth="1"/>
    <col min="14361" max="14361" width="0" style="1" hidden="1" customWidth="1"/>
    <col min="14362" max="14362" width="5.7109375" style="1" customWidth="1"/>
    <col min="14363" max="14363" width="0" style="1" hidden="1" customWidth="1"/>
    <col min="14364" max="14364" width="6.5703125" style="1" customWidth="1"/>
    <col min="14365" max="14365" width="0" style="1" hidden="1" customWidth="1"/>
    <col min="14366" max="14366" width="6.7109375" style="1" customWidth="1"/>
    <col min="14367" max="14367" width="0" style="1" hidden="1" customWidth="1"/>
    <col min="14368" max="14368" width="10.7109375" style="1" customWidth="1"/>
    <col min="14369" max="14592" width="8.85546875" style="1"/>
    <col min="14593" max="14593" width="37.28515625" style="1" customWidth="1"/>
    <col min="14594" max="14595" width="0" style="1" hidden="1" customWidth="1"/>
    <col min="14596" max="14596" width="8.7109375" style="1" customWidth="1"/>
    <col min="14597" max="14597" width="6.7109375" style="1" customWidth="1"/>
    <col min="14598" max="14598" width="6.5703125" style="1" customWidth="1"/>
    <col min="14599" max="14599" width="6.28515625" style="1" customWidth="1"/>
    <col min="14600" max="14600" width="7.7109375" style="1" customWidth="1"/>
    <col min="14601" max="14601" width="5.85546875" style="1" customWidth="1"/>
    <col min="14602" max="14602" width="6.28515625" style="1" customWidth="1"/>
    <col min="14603" max="14603" width="0" style="1" hidden="1" customWidth="1"/>
    <col min="14604" max="14604" width="5.28515625" style="1" customWidth="1"/>
    <col min="14605" max="14605" width="0" style="1" hidden="1" customWidth="1"/>
    <col min="14606" max="14606" width="7.5703125" style="1" customWidth="1"/>
    <col min="14607" max="14607" width="0" style="1" hidden="1" customWidth="1"/>
    <col min="14608" max="14608" width="5.7109375" style="1" customWidth="1"/>
    <col min="14609" max="14609" width="0" style="1" hidden="1" customWidth="1"/>
    <col min="14610" max="14610" width="5.7109375" style="1" customWidth="1"/>
    <col min="14611" max="14611" width="0" style="1" hidden="1" customWidth="1"/>
    <col min="14612" max="14612" width="5.85546875" style="1" customWidth="1"/>
    <col min="14613" max="14613" width="0" style="1" hidden="1" customWidth="1"/>
    <col min="14614" max="14614" width="5.5703125" style="1" customWidth="1"/>
    <col min="14615" max="14615" width="0" style="1" hidden="1" customWidth="1"/>
    <col min="14616" max="14616" width="5.5703125" style="1" customWidth="1"/>
    <col min="14617" max="14617" width="0" style="1" hidden="1" customWidth="1"/>
    <col min="14618" max="14618" width="5.7109375" style="1" customWidth="1"/>
    <col min="14619" max="14619" width="0" style="1" hidden="1" customWidth="1"/>
    <col min="14620" max="14620" width="6.5703125" style="1" customWidth="1"/>
    <col min="14621" max="14621" width="0" style="1" hidden="1" customWidth="1"/>
    <col min="14622" max="14622" width="6.7109375" style="1" customWidth="1"/>
    <col min="14623" max="14623" width="0" style="1" hidden="1" customWidth="1"/>
    <col min="14624" max="14624" width="10.7109375" style="1" customWidth="1"/>
    <col min="14625" max="14848" width="8.85546875" style="1"/>
    <col min="14849" max="14849" width="37.28515625" style="1" customWidth="1"/>
    <col min="14850" max="14851" width="0" style="1" hidden="1" customWidth="1"/>
    <col min="14852" max="14852" width="8.7109375" style="1" customWidth="1"/>
    <col min="14853" max="14853" width="6.7109375" style="1" customWidth="1"/>
    <col min="14854" max="14854" width="6.5703125" style="1" customWidth="1"/>
    <col min="14855" max="14855" width="6.28515625" style="1" customWidth="1"/>
    <col min="14856" max="14856" width="7.7109375" style="1" customWidth="1"/>
    <col min="14857" max="14857" width="5.85546875" style="1" customWidth="1"/>
    <col min="14858" max="14858" width="6.28515625" style="1" customWidth="1"/>
    <col min="14859" max="14859" width="0" style="1" hidden="1" customWidth="1"/>
    <col min="14860" max="14860" width="5.28515625" style="1" customWidth="1"/>
    <col min="14861" max="14861" width="0" style="1" hidden="1" customWidth="1"/>
    <col min="14862" max="14862" width="7.5703125" style="1" customWidth="1"/>
    <col min="14863" max="14863" width="0" style="1" hidden="1" customWidth="1"/>
    <col min="14864" max="14864" width="5.7109375" style="1" customWidth="1"/>
    <col min="14865" max="14865" width="0" style="1" hidden="1" customWidth="1"/>
    <col min="14866" max="14866" width="5.7109375" style="1" customWidth="1"/>
    <col min="14867" max="14867" width="0" style="1" hidden="1" customWidth="1"/>
    <col min="14868" max="14868" width="5.85546875" style="1" customWidth="1"/>
    <col min="14869" max="14869" width="0" style="1" hidden="1" customWidth="1"/>
    <col min="14870" max="14870" width="5.5703125" style="1" customWidth="1"/>
    <col min="14871" max="14871" width="0" style="1" hidden="1" customWidth="1"/>
    <col min="14872" max="14872" width="5.5703125" style="1" customWidth="1"/>
    <col min="14873" max="14873" width="0" style="1" hidden="1" customWidth="1"/>
    <col min="14874" max="14874" width="5.7109375" style="1" customWidth="1"/>
    <col min="14875" max="14875" width="0" style="1" hidden="1" customWidth="1"/>
    <col min="14876" max="14876" width="6.5703125" style="1" customWidth="1"/>
    <col min="14877" max="14877" width="0" style="1" hidden="1" customWidth="1"/>
    <col min="14878" max="14878" width="6.7109375" style="1" customWidth="1"/>
    <col min="14879" max="14879" width="0" style="1" hidden="1" customWidth="1"/>
    <col min="14880" max="14880" width="10.7109375" style="1" customWidth="1"/>
    <col min="14881" max="15104" width="8.85546875" style="1"/>
    <col min="15105" max="15105" width="37.28515625" style="1" customWidth="1"/>
    <col min="15106" max="15107" width="0" style="1" hidden="1" customWidth="1"/>
    <col min="15108" max="15108" width="8.7109375" style="1" customWidth="1"/>
    <col min="15109" max="15109" width="6.7109375" style="1" customWidth="1"/>
    <col min="15110" max="15110" width="6.5703125" style="1" customWidth="1"/>
    <col min="15111" max="15111" width="6.28515625" style="1" customWidth="1"/>
    <col min="15112" max="15112" width="7.7109375" style="1" customWidth="1"/>
    <col min="15113" max="15113" width="5.85546875" style="1" customWidth="1"/>
    <col min="15114" max="15114" width="6.28515625" style="1" customWidth="1"/>
    <col min="15115" max="15115" width="0" style="1" hidden="1" customWidth="1"/>
    <col min="15116" max="15116" width="5.28515625" style="1" customWidth="1"/>
    <col min="15117" max="15117" width="0" style="1" hidden="1" customWidth="1"/>
    <col min="15118" max="15118" width="7.5703125" style="1" customWidth="1"/>
    <col min="15119" max="15119" width="0" style="1" hidden="1" customWidth="1"/>
    <col min="15120" max="15120" width="5.7109375" style="1" customWidth="1"/>
    <col min="15121" max="15121" width="0" style="1" hidden="1" customWidth="1"/>
    <col min="15122" max="15122" width="5.7109375" style="1" customWidth="1"/>
    <col min="15123" max="15123" width="0" style="1" hidden="1" customWidth="1"/>
    <col min="15124" max="15124" width="5.85546875" style="1" customWidth="1"/>
    <col min="15125" max="15125" width="0" style="1" hidden="1" customWidth="1"/>
    <col min="15126" max="15126" width="5.5703125" style="1" customWidth="1"/>
    <col min="15127" max="15127" width="0" style="1" hidden="1" customWidth="1"/>
    <col min="15128" max="15128" width="5.5703125" style="1" customWidth="1"/>
    <col min="15129" max="15129" width="0" style="1" hidden="1" customWidth="1"/>
    <col min="15130" max="15130" width="5.7109375" style="1" customWidth="1"/>
    <col min="15131" max="15131" width="0" style="1" hidden="1" customWidth="1"/>
    <col min="15132" max="15132" width="6.5703125" style="1" customWidth="1"/>
    <col min="15133" max="15133" width="0" style="1" hidden="1" customWidth="1"/>
    <col min="15134" max="15134" width="6.7109375" style="1" customWidth="1"/>
    <col min="15135" max="15135" width="0" style="1" hidden="1" customWidth="1"/>
    <col min="15136" max="15136" width="10.7109375" style="1" customWidth="1"/>
    <col min="15137" max="15360" width="8.85546875" style="1"/>
    <col min="15361" max="15361" width="37.28515625" style="1" customWidth="1"/>
    <col min="15362" max="15363" width="0" style="1" hidden="1" customWidth="1"/>
    <col min="15364" max="15364" width="8.7109375" style="1" customWidth="1"/>
    <col min="15365" max="15365" width="6.7109375" style="1" customWidth="1"/>
    <col min="15366" max="15366" width="6.5703125" style="1" customWidth="1"/>
    <col min="15367" max="15367" width="6.28515625" style="1" customWidth="1"/>
    <col min="15368" max="15368" width="7.7109375" style="1" customWidth="1"/>
    <col min="15369" max="15369" width="5.85546875" style="1" customWidth="1"/>
    <col min="15370" max="15370" width="6.28515625" style="1" customWidth="1"/>
    <col min="15371" max="15371" width="0" style="1" hidden="1" customWidth="1"/>
    <col min="15372" max="15372" width="5.28515625" style="1" customWidth="1"/>
    <col min="15373" max="15373" width="0" style="1" hidden="1" customWidth="1"/>
    <col min="15374" max="15374" width="7.5703125" style="1" customWidth="1"/>
    <col min="15375" max="15375" width="0" style="1" hidden="1" customWidth="1"/>
    <col min="15376" max="15376" width="5.7109375" style="1" customWidth="1"/>
    <col min="15377" max="15377" width="0" style="1" hidden="1" customWidth="1"/>
    <col min="15378" max="15378" width="5.7109375" style="1" customWidth="1"/>
    <col min="15379" max="15379" width="0" style="1" hidden="1" customWidth="1"/>
    <col min="15380" max="15380" width="5.85546875" style="1" customWidth="1"/>
    <col min="15381" max="15381" width="0" style="1" hidden="1" customWidth="1"/>
    <col min="15382" max="15382" width="5.5703125" style="1" customWidth="1"/>
    <col min="15383" max="15383" width="0" style="1" hidden="1" customWidth="1"/>
    <col min="15384" max="15384" width="5.5703125" style="1" customWidth="1"/>
    <col min="15385" max="15385" width="0" style="1" hidden="1" customWidth="1"/>
    <col min="15386" max="15386" width="5.7109375" style="1" customWidth="1"/>
    <col min="15387" max="15387" width="0" style="1" hidden="1" customWidth="1"/>
    <col min="15388" max="15388" width="6.5703125" style="1" customWidth="1"/>
    <col min="15389" max="15389" width="0" style="1" hidden="1" customWidth="1"/>
    <col min="15390" max="15390" width="6.7109375" style="1" customWidth="1"/>
    <col min="15391" max="15391" width="0" style="1" hidden="1" customWidth="1"/>
    <col min="15392" max="15392" width="10.7109375" style="1" customWidth="1"/>
    <col min="15393" max="15616" width="8.85546875" style="1"/>
    <col min="15617" max="15617" width="37.28515625" style="1" customWidth="1"/>
    <col min="15618" max="15619" width="0" style="1" hidden="1" customWidth="1"/>
    <col min="15620" max="15620" width="8.7109375" style="1" customWidth="1"/>
    <col min="15621" max="15621" width="6.7109375" style="1" customWidth="1"/>
    <col min="15622" max="15622" width="6.5703125" style="1" customWidth="1"/>
    <col min="15623" max="15623" width="6.28515625" style="1" customWidth="1"/>
    <col min="15624" max="15624" width="7.7109375" style="1" customWidth="1"/>
    <col min="15625" max="15625" width="5.85546875" style="1" customWidth="1"/>
    <col min="15626" max="15626" width="6.28515625" style="1" customWidth="1"/>
    <col min="15627" max="15627" width="0" style="1" hidden="1" customWidth="1"/>
    <col min="15628" max="15628" width="5.28515625" style="1" customWidth="1"/>
    <col min="15629" max="15629" width="0" style="1" hidden="1" customWidth="1"/>
    <col min="15630" max="15630" width="7.5703125" style="1" customWidth="1"/>
    <col min="15631" max="15631" width="0" style="1" hidden="1" customWidth="1"/>
    <col min="15632" max="15632" width="5.7109375" style="1" customWidth="1"/>
    <col min="15633" max="15633" width="0" style="1" hidden="1" customWidth="1"/>
    <col min="15634" max="15634" width="5.7109375" style="1" customWidth="1"/>
    <col min="15635" max="15635" width="0" style="1" hidden="1" customWidth="1"/>
    <col min="15636" max="15636" width="5.85546875" style="1" customWidth="1"/>
    <col min="15637" max="15637" width="0" style="1" hidden="1" customWidth="1"/>
    <col min="15638" max="15638" width="5.5703125" style="1" customWidth="1"/>
    <col min="15639" max="15639" width="0" style="1" hidden="1" customWidth="1"/>
    <col min="15640" max="15640" width="5.5703125" style="1" customWidth="1"/>
    <col min="15641" max="15641" width="0" style="1" hidden="1" customWidth="1"/>
    <col min="15642" max="15642" width="5.7109375" style="1" customWidth="1"/>
    <col min="15643" max="15643" width="0" style="1" hidden="1" customWidth="1"/>
    <col min="15644" max="15644" width="6.5703125" style="1" customWidth="1"/>
    <col min="15645" max="15645" width="0" style="1" hidden="1" customWidth="1"/>
    <col min="15646" max="15646" width="6.7109375" style="1" customWidth="1"/>
    <col min="15647" max="15647" width="0" style="1" hidden="1" customWidth="1"/>
    <col min="15648" max="15648" width="10.7109375" style="1" customWidth="1"/>
    <col min="15649" max="15872" width="8.85546875" style="1"/>
    <col min="15873" max="15873" width="37.28515625" style="1" customWidth="1"/>
    <col min="15874" max="15875" width="0" style="1" hidden="1" customWidth="1"/>
    <col min="15876" max="15876" width="8.7109375" style="1" customWidth="1"/>
    <col min="15877" max="15877" width="6.7109375" style="1" customWidth="1"/>
    <col min="15878" max="15878" width="6.5703125" style="1" customWidth="1"/>
    <col min="15879" max="15879" width="6.28515625" style="1" customWidth="1"/>
    <col min="15880" max="15880" width="7.7109375" style="1" customWidth="1"/>
    <col min="15881" max="15881" width="5.85546875" style="1" customWidth="1"/>
    <col min="15882" max="15882" width="6.28515625" style="1" customWidth="1"/>
    <col min="15883" max="15883" width="0" style="1" hidden="1" customWidth="1"/>
    <col min="15884" max="15884" width="5.28515625" style="1" customWidth="1"/>
    <col min="15885" max="15885" width="0" style="1" hidden="1" customWidth="1"/>
    <col min="15886" max="15886" width="7.5703125" style="1" customWidth="1"/>
    <col min="15887" max="15887" width="0" style="1" hidden="1" customWidth="1"/>
    <col min="15888" max="15888" width="5.7109375" style="1" customWidth="1"/>
    <col min="15889" max="15889" width="0" style="1" hidden="1" customWidth="1"/>
    <col min="15890" max="15890" width="5.7109375" style="1" customWidth="1"/>
    <col min="15891" max="15891" width="0" style="1" hidden="1" customWidth="1"/>
    <col min="15892" max="15892" width="5.85546875" style="1" customWidth="1"/>
    <col min="15893" max="15893" width="0" style="1" hidden="1" customWidth="1"/>
    <col min="15894" max="15894" width="5.5703125" style="1" customWidth="1"/>
    <col min="15895" max="15895" width="0" style="1" hidden="1" customWidth="1"/>
    <col min="15896" max="15896" width="5.5703125" style="1" customWidth="1"/>
    <col min="15897" max="15897" width="0" style="1" hidden="1" customWidth="1"/>
    <col min="15898" max="15898" width="5.7109375" style="1" customWidth="1"/>
    <col min="15899" max="15899" width="0" style="1" hidden="1" customWidth="1"/>
    <col min="15900" max="15900" width="6.5703125" style="1" customWidth="1"/>
    <col min="15901" max="15901" width="0" style="1" hidden="1" customWidth="1"/>
    <col min="15902" max="15902" width="6.7109375" style="1" customWidth="1"/>
    <col min="15903" max="15903" width="0" style="1" hidden="1" customWidth="1"/>
    <col min="15904" max="15904" width="10.7109375" style="1" customWidth="1"/>
    <col min="15905" max="16128" width="8.85546875" style="1"/>
    <col min="16129" max="16129" width="37.28515625" style="1" customWidth="1"/>
    <col min="16130" max="16131" width="0" style="1" hidden="1" customWidth="1"/>
    <col min="16132" max="16132" width="8.7109375" style="1" customWidth="1"/>
    <col min="16133" max="16133" width="6.7109375" style="1" customWidth="1"/>
    <col min="16134" max="16134" width="6.5703125" style="1" customWidth="1"/>
    <col min="16135" max="16135" width="6.28515625" style="1" customWidth="1"/>
    <col min="16136" max="16136" width="7.7109375" style="1" customWidth="1"/>
    <col min="16137" max="16137" width="5.85546875" style="1" customWidth="1"/>
    <col min="16138" max="16138" width="6.28515625" style="1" customWidth="1"/>
    <col min="16139" max="16139" width="0" style="1" hidden="1" customWidth="1"/>
    <col min="16140" max="16140" width="5.28515625" style="1" customWidth="1"/>
    <col min="16141" max="16141" width="0" style="1" hidden="1" customWidth="1"/>
    <col min="16142" max="16142" width="7.5703125" style="1" customWidth="1"/>
    <col min="16143" max="16143" width="0" style="1" hidden="1" customWidth="1"/>
    <col min="16144" max="16144" width="5.7109375" style="1" customWidth="1"/>
    <col min="16145" max="16145" width="0" style="1" hidden="1" customWidth="1"/>
    <col min="16146" max="16146" width="5.7109375" style="1" customWidth="1"/>
    <col min="16147" max="16147" width="0" style="1" hidden="1" customWidth="1"/>
    <col min="16148" max="16148" width="5.85546875" style="1" customWidth="1"/>
    <col min="16149" max="16149" width="0" style="1" hidden="1" customWidth="1"/>
    <col min="16150" max="16150" width="5.5703125" style="1" customWidth="1"/>
    <col min="16151" max="16151" width="0" style="1" hidden="1" customWidth="1"/>
    <col min="16152" max="16152" width="5.5703125" style="1" customWidth="1"/>
    <col min="16153" max="16153" width="0" style="1" hidden="1" customWidth="1"/>
    <col min="16154" max="16154" width="5.7109375" style="1" customWidth="1"/>
    <col min="16155" max="16155" width="0" style="1" hidden="1" customWidth="1"/>
    <col min="16156" max="16156" width="6.5703125" style="1" customWidth="1"/>
    <col min="16157" max="16157" width="0" style="1" hidden="1" customWidth="1"/>
    <col min="16158" max="16158" width="6.7109375" style="1" customWidth="1"/>
    <col min="16159" max="16159" width="0" style="1" hidden="1" customWidth="1"/>
    <col min="16160" max="16160" width="10.7109375" style="1" customWidth="1"/>
    <col min="16161" max="16384" width="8.85546875" style="1"/>
  </cols>
  <sheetData>
    <row r="1" spans="1:31" x14ac:dyDescent="0.2">
      <c r="A1" s="1" t="s">
        <v>0</v>
      </c>
      <c r="B1" s="61" t="s">
        <v>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3"/>
      <c r="AB1" s="63"/>
    </row>
    <row r="2" spans="1:31" x14ac:dyDescent="0.2">
      <c r="B2" s="2"/>
      <c r="C2" s="2"/>
      <c r="D2" s="2"/>
      <c r="E2" s="2"/>
      <c r="F2" s="64" t="s">
        <v>110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3"/>
      <c r="X2" s="2"/>
      <c r="Y2" s="2"/>
      <c r="Z2" s="2"/>
    </row>
    <row r="3" spans="1:31" ht="12" thickBot="1" x14ac:dyDescent="0.25">
      <c r="E3" s="4"/>
      <c r="F3" s="4"/>
      <c r="G3" s="4"/>
    </row>
    <row r="4" spans="1:31" ht="13.15" customHeight="1" x14ac:dyDescent="0.2">
      <c r="A4" s="66" t="s">
        <v>2</v>
      </c>
      <c r="B4" s="68" t="s">
        <v>3</v>
      </c>
      <c r="C4" s="70" t="s">
        <v>4</v>
      </c>
      <c r="D4" s="70" t="s">
        <v>5</v>
      </c>
      <c r="E4" s="54" t="s">
        <v>6</v>
      </c>
      <c r="F4" s="54"/>
      <c r="G4" s="72"/>
      <c r="H4" s="73" t="s">
        <v>7</v>
      </c>
      <c r="I4" s="54" t="s">
        <v>8</v>
      </c>
      <c r="J4" s="54"/>
      <c r="K4" s="54"/>
      <c r="L4" s="54"/>
      <c r="M4" s="5"/>
      <c r="N4" s="55" t="s">
        <v>9</v>
      </c>
      <c r="O4" s="6"/>
      <c r="P4" s="53" t="s">
        <v>10</v>
      </c>
      <c r="Q4" s="54"/>
      <c r="R4" s="54"/>
      <c r="S4" s="54"/>
      <c r="T4" s="54"/>
      <c r="U4" s="5"/>
      <c r="V4" s="55" t="s">
        <v>11</v>
      </c>
      <c r="W4" s="7"/>
      <c r="X4" s="54" t="s">
        <v>12</v>
      </c>
      <c r="Y4" s="54"/>
      <c r="Z4" s="54"/>
      <c r="AA4" s="54"/>
      <c r="AB4" s="54"/>
      <c r="AC4" s="8"/>
      <c r="AD4" s="57" t="s">
        <v>13</v>
      </c>
      <c r="AE4" s="59" t="s">
        <v>14</v>
      </c>
    </row>
    <row r="5" spans="1:31" ht="80.25" customHeight="1" thickBot="1" x14ac:dyDescent="0.25">
      <c r="A5" s="67"/>
      <c r="B5" s="69"/>
      <c r="C5" s="71"/>
      <c r="D5" s="71"/>
      <c r="E5" s="9" t="s">
        <v>15</v>
      </c>
      <c r="F5" s="9" t="s">
        <v>16</v>
      </c>
      <c r="G5" s="10" t="s">
        <v>17</v>
      </c>
      <c r="H5" s="74"/>
      <c r="I5" s="11" t="s">
        <v>18</v>
      </c>
      <c r="J5" s="11" t="s">
        <v>19</v>
      </c>
      <c r="K5" s="11" t="s">
        <v>20</v>
      </c>
      <c r="L5" s="11" t="s">
        <v>21</v>
      </c>
      <c r="M5" s="12" t="s">
        <v>22</v>
      </c>
      <c r="N5" s="56"/>
      <c r="O5" s="13" t="s">
        <v>23</v>
      </c>
      <c r="P5" s="14" t="s">
        <v>24</v>
      </c>
      <c r="Q5" s="15" t="s">
        <v>25</v>
      </c>
      <c r="R5" s="11" t="s">
        <v>26</v>
      </c>
      <c r="S5" s="15" t="s">
        <v>27</v>
      </c>
      <c r="T5" s="11" t="s">
        <v>28</v>
      </c>
      <c r="U5" s="9" t="s">
        <v>29</v>
      </c>
      <c r="V5" s="56"/>
      <c r="W5" s="16" t="s">
        <v>30</v>
      </c>
      <c r="X5" s="11" t="s">
        <v>31</v>
      </c>
      <c r="Y5" s="15" t="s">
        <v>32</v>
      </c>
      <c r="Z5" s="11" t="s">
        <v>33</v>
      </c>
      <c r="AA5" s="15" t="s">
        <v>34</v>
      </c>
      <c r="AB5" s="11" t="s">
        <v>35</v>
      </c>
      <c r="AC5" s="17" t="s">
        <v>36</v>
      </c>
      <c r="AD5" s="58"/>
      <c r="AE5" s="60"/>
    </row>
    <row r="6" spans="1:31" ht="12" thickBot="1" x14ac:dyDescent="0.25">
      <c r="A6" s="18">
        <v>1</v>
      </c>
      <c r="B6" s="18">
        <f>A6+1</f>
        <v>2</v>
      </c>
      <c r="C6" s="18">
        <f>B6+1</f>
        <v>3</v>
      </c>
      <c r="D6" s="18">
        <v>2</v>
      </c>
      <c r="E6" s="18">
        <v>4</v>
      </c>
      <c r="F6" s="18">
        <v>6</v>
      </c>
      <c r="G6" s="18">
        <v>8</v>
      </c>
      <c r="H6" s="18">
        <v>10</v>
      </c>
      <c r="I6" s="18">
        <v>12</v>
      </c>
      <c r="J6" s="18">
        <v>14</v>
      </c>
      <c r="K6" s="18">
        <v>15</v>
      </c>
      <c r="L6" s="18">
        <v>16</v>
      </c>
      <c r="M6" s="18">
        <v>17</v>
      </c>
      <c r="N6" s="18">
        <v>18</v>
      </c>
      <c r="O6" s="18">
        <v>19</v>
      </c>
      <c r="P6" s="18">
        <v>20</v>
      </c>
      <c r="Q6" s="18">
        <v>21</v>
      </c>
      <c r="R6" s="18">
        <v>22</v>
      </c>
      <c r="S6" s="18">
        <v>23</v>
      </c>
      <c r="T6" s="18">
        <v>24</v>
      </c>
      <c r="U6" s="18">
        <v>25</v>
      </c>
      <c r="V6" s="18">
        <v>26</v>
      </c>
      <c r="W6" s="18">
        <v>27</v>
      </c>
      <c r="X6" s="18">
        <v>28</v>
      </c>
      <c r="Y6" s="18">
        <v>29</v>
      </c>
      <c r="Z6" s="18">
        <v>30</v>
      </c>
      <c r="AA6" s="18">
        <v>31</v>
      </c>
      <c r="AB6" s="18">
        <v>32</v>
      </c>
      <c r="AC6" s="18">
        <v>33</v>
      </c>
      <c r="AD6" s="18">
        <v>34</v>
      </c>
      <c r="AE6" s="19">
        <v>35</v>
      </c>
    </row>
    <row r="7" spans="1:31" ht="12" thickBot="1" x14ac:dyDescent="0.25">
      <c r="A7" s="20" t="s">
        <v>37</v>
      </c>
      <c r="B7" s="18"/>
      <c r="C7" s="18"/>
      <c r="D7" s="18">
        <v>4353.2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21"/>
    </row>
    <row r="8" spans="1:31" ht="12" thickBot="1" x14ac:dyDescent="0.25">
      <c r="A8" s="22" t="s">
        <v>38</v>
      </c>
      <c r="B8" s="23"/>
      <c r="C8" s="23"/>
      <c r="D8" s="24">
        <f>H8+N8+V8+AD8</f>
        <v>17140</v>
      </c>
      <c r="E8" s="25">
        <f>E9+E26+E33+E37+E48+E56+E68+E80+E60+E64</f>
        <v>519</v>
      </c>
      <c r="F8" s="25">
        <f>F9+F26+F33+F37+F48+F56+F68+F80+F60+F64</f>
        <v>1706</v>
      </c>
      <c r="G8" s="25">
        <f>G9+G26+G33+G37+G48+G56+G68+G80+G60+G64</f>
        <v>1117</v>
      </c>
      <c r="H8" s="24">
        <f t="shared" ref="H8:H74" si="0">E8+F8+G8</f>
        <v>3342</v>
      </c>
      <c r="I8" s="25">
        <f>I9+I26+I33+I37+I48+I56+I68+I80+I60+I64+I95</f>
        <v>1204.0999999999999</v>
      </c>
      <c r="J8" s="25">
        <f>J9+J26+J33+J37+J48+J56+J68+J80+J60+J64+J95</f>
        <v>1536</v>
      </c>
      <c r="K8" s="25">
        <f>K9+K26+K33+K37+K48+K56+K68+K80+K60+K64+K95</f>
        <v>0</v>
      </c>
      <c r="L8" s="25">
        <f>L9+L26+L33+L37+L48+L56+L68+L80+L60+L64+L95</f>
        <v>1191</v>
      </c>
      <c r="M8" s="25">
        <f>M9+M26+M33+M37+M48+M56+M68+M80+M60</f>
        <v>0</v>
      </c>
      <c r="N8" s="24">
        <f t="shared" ref="N8:N74" si="1">I8+J8+L8</f>
        <v>3931.1</v>
      </c>
      <c r="O8" s="25">
        <f>O9+O26+O33+O37+O48+O56+O68+O80+O60</f>
        <v>0</v>
      </c>
      <c r="P8" s="25">
        <f>P9+P26+P33+P37+P48+P56+P68+P80+P60+P64+P95</f>
        <v>1484</v>
      </c>
      <c r="Q8" s="25">
        <f>Q9+Q26+Q33+Q37+Q48+Q56+Q68+Q80+Q60+Q64+Q95</f>
        <v>0</v>
      </c>
      <c r="R8" s="25">
        <f>R9+R26+R33+R37+R48+R56+R68+R80+R60+R64+R95</f>
        <v>2114</v>
      </c>
      <c r="S8" s="25">
        <f>S9+S26+S33+S37+S48+S56+S68+S80+S60+S64+S95</f>
        <v>0</v>
      </c>
      <c r="T8" s="25">
        <f>T9+T26+T33+T37+T48+T56+T68+T80+T60+T64+T95</f>
        <v>927</v>
      </c>
      <c r="U8" s="25">
        <f>U9+U26+U33+U37+U48+U56+U68+U80+U60+U64</f>
        <v>0</v>
      </c>
      <c r="V8" s="24">
        <f t="shared" ref="V8:V74" si="2">P8+R8+T8</f>
        <v>4525</v>
      </c>
      <c r="W8" s="25">
        <f>W9+W26+W33+W37+W48+W56+W68+W80+W60</f>
        <v>0</v>
      </c>
      <c r="X8" s="25">
        <f t="shared" ref="X8:AC8" si="3">X9+X26+X33+X37+X48+X56+X68+X80+X60+X64+X95</f>
        <v>949</v>
      </c>
      <c r="Y8" s="25">
        <f t="shared" si="3"/>
        <v>0</v>
      </c>
      <c r="Z8" s="25">
        <f t="shared" si="3"/>
        <v>1968</v>
      </c>
      <c r="AA8" s="25">
        <f t="shared" si="3"/>
        <v>0</v>
      </c>
      <c r="AB8" s="25">
        <f t="shared" si="3"/>
        <v>2424.9</v>
      </c>
      <c r="AC8" s="25">
        <f t="shared" si="3"/>
        <v>0</v>
      </c>
      <c r="AD8" s="24">
        <f t="shared" ref="AD8:AD74" si="4">X8+Z8+AB8</f>
        <v>5341.9</v>
      </c>
      <c r="AE8" s="25">
        <f>AE9+AE26+AE33+AE37+AE48+AE56+AE68+AE80+AE60</f>
        <v>0</v>
      </c>
    </row>
    <row r="9" spans="1:31" ht="12" thickBot="1" x14ac:dyDescent="0.25">
      <c r="A9" s="26" t="s">
        <v>39</v>
      </c>
      <c r="B9" s="23"/>
      <c r="C9" s="23"/>
      <c r="D9" s="24">
        <f t="shared" ref="D9:D75" si="5">H9+N9+V9+AD9</f>
        <v>2546.9</v>
      </c>
      <c r="E9" s="25">
        <f t="shared" ref="E9:Q9" si="6">E10+E14+E17+E18+E19+E24</f>
        <v>94</v>
      </c>
      <c r="F9" s="25">
        <f t="shared" si="6"/>
        <v>413</v>
      </c>
      <c r="G9" s="25">
        <f t="shared" si="6"/>
        <v>188</v>
      </c>
      <c r="H9" s="24">
        <f t="shared" si="0"/>
        <v>695</v>
      </c>
      <c r="I9" s="25">
        <f t="shared" si="6"/>
        <v>192</v>
      </c>
      <c r="J9" s="25">
        <f t="shared" si="6"/>
        <v>276</v>
      </c>
      <c r="K9" s="25">
        <f t="shared" si="6"/>
        <v>0</v>
      </c>
      <c r="L9" s="25">
        <f t="shared" si="6"/>
        <v>189</v>
      </c>
      <c r="M9" s="25">
        <f t="shared" si="6"/>
        <v>0</v>
      </c>
      <c r="N9" s="24">
        <f t="shared" si="1"/>
        <v>657</v>
      </c>
      <c r="O9" s="25">
        <f t="shared" si="6"/>
        <v>0</v>
      </c>
      <c r="P9" s="25">
        <f t="shared" si="6"/>
        <v>221</v>
      </c>
      <c r="Q9" s="25">
        <f t="shared" si="6"/>
        <v>0</v>
      </c>
      <c r="R9" s="25">
        <f>R10+R14+R17+R18+R19+R24</f>
        <v>189</v>
      </c>
      <c r="S9" s="25">
        <f t="shared" ref="S9:AC9" si="7">S10+S14+S17+S18+S19+S24</f>
        <v>0</v>
      </c>
      <c r="T9" s="25">
        <f t="shared" si="7"/>
        <v>149</v>
      </c>
      <c r="U9" s="25">
        <f t="shared" si="7"/>
        <v>0</v>
      </c>
      <c r="V9" s="24">
        <f t="shared" si="2"/>
        <v>559</v>
      </c>
      <c r="W9" s="25">
        <f t="shared" si="7"/>
        <v>0</v>
      </c>
      <c r="X9" s="25">
        <f t="shared" si="7"/>
        <v>201</v>
      </c>
      <c r="Y9" s="25">
        <f t="shared" si="7"/>
        <v>0</v>
      </c>
      <c r="Z9" s="25">
        <f t="shared" si="7"/>
        <v>258</v>
      </c>
      <c r="AA9" s="25">
        <f t="shared" si="7"/>
        <v>0</v>
      </c>
      <c r="AB9" s="25">
        <f t="shared" si="7"/>
        <v>176.9</v>
      </c>
      <c r="AC9" s="25">
        <f t="shared" si="7"/>
        <v>0</v>
      </c>
      <c r="AD9" s="24">
        <f t="shared" si="4"/>
        <v>635.9</v>
      </c>
      <c r="AE9" s="27"/>
    </row>
    <row r="10" spans="1:31" ht="28.9" customHeight="1" thickBot="1" x14ac:dyDescent="0.25">
      <c r="A10" s="26" t="s">
        <v>40</v>
      </c>
      <c r="B10" s="23"/>
      <c r="C10" s="23"/>
      <c r="D10" s="24">
        <f t="shared" si="5"/>
        <v>1011</v>
      </c>
      <c r="E10" s="23">
        <f>E11+E12+E13</f>
        <v>38</v>
      </c>
      <c r="F10" s="23">
        <f t="shared" ref="F10:AB10" si="8">F11+F12+F13</f>
        <v>201</v>
      </c>
      <c r="G10" s="23">
        <f t="shared" si="8"/>
        <v>96</v>
      </c>
      <c r="H10" s="24">
        <f t="shared" si="0"/>
        <v>335</v>
      </c>
      <c r="I10" s="23">
        <f t="shared" si="8"/>
        <v>64</v>
      </c>
      <c r="J10" s="23">
        <f t="shared" si="8"/>
        <v>56</v>
      </c>
      <c r="K10" s="23">
        <f t="shared" si="8"/>
        <v>0</v>
      </c>
      <c r="L10" s="23">
        <f t="shared" si="8"/>
        <v>66</v>
      </c>
      <c r="M10" s="23">
        <f t="shared" si="8"/>
        <v>0</v>
      </c>
      <c r="N10" s="24">
        <f t="shared" si="1"/>
        <v>186</v>
      </c>
      <c r="O10" s="23">
        <f t="shared" si="8"/>
        <v>0</v>
      </c>
      <c r="P10" s="23">
        <f t="shared" si="8"/>
        <v>85</v>
      </c>
      <c r="Q10" s="23">
        <f t="shared" si="8"/>
        <v>0</v>
      </c>
      <c r="R10" s="23">
        <f t="shared" si="8"/>
        <v>85</v>
      </c>
      <c r="S10" s="23">
        <f t="shared" si="8"/>
        <v>0</v>
      </c>
      <c r="T10" s="23">
        <f t="shared" si="8"/>
        <v>39</v>
      </c>
      <c r="U10" s="23">
        <f t="shared" si="8"/>
        <v>0</v>
      </c>
      <c r="V10" s="24">
        <f t="shared" si="2"/>
        <v>209</v>
      </c>
      <c r="W10" s="23">
        <f t="shared" si="8"/>
        <v>0</v>
      </c>
      <c r="X10" s="23">
        <f t="shared" si="8"/>
        <v>72</v>
      </c>
      <c r="Y10" s="23">
        <f t="shared" si="8"/>
        <v>0</v>
      </c>
      <c r="Z10" s="23">
        <f t="shared" si="8"/>
        <v>65</v>
      </c>
      <c r="AA10" s="23">
        <f t="shared" si="8"/>
        <v>0</v>
      </c>
      <c r="AB10" s="23">
        <f t="shared" si="8"/>
        <v>144</v>
      </c>
      <c r="AC10" s="23">
        <f>AC11+AC12+AC13</f>
        <v>0</v>
      </c>
      <c r="AD10" s="24">
        <f t="shared" si="4"/>
        <v>281</v>
      </c>
    </row>
    <row r="11" spans="1:31" ht="12" thickBot="1" x14ac:dyDescent="0.25">
      <c r="A11" s="28" t="s">
        <v>41</v>
      </c>
      <c r="B11" s="23"/>
      <c r="C11" s="23"/>
      <c r="D11" s="24">
        <f t="shared" si="5"/>
        <v>776</v>
      </c>
      <c r="E11" s="23">
        <v>38</v>
      </c>
      <c r="F11" s="23">
        <v>168</v>
      </c>
      <c r="G11" s="23">
        <v>55</v>
      </c>
      <c r="H11" s="24">
        <f t="shared" si="0"/>
        <v>261</v>
      </c>
      <c r="I11" s="23">
        <v>43</v>
      </c>
      <c r="J11" s="23">
        <v>44</v>
      </c>
      <c r="K11" s="23"/>
      <c r="L11" s="23">
        <v>47</v>
      </c>
      <c r="M11" s="23"/>
      <c r="N11" s="24">
        <f t="shared" si="1"/>
        <v>134</v>
      </c>
      <c r="O11" s="23"/>
      <c r="P11" s="23">
        <v>66</v>
      </c>
      <c r="Q11" s="23"/>
      <c r="R11" s="23">
        <v>74</v>
      </c>
      <c r="S11" s="23"/>
      <c r="T11" s="23">
        <v>27</v>
      </c>
      <c r="U11" s="23"/>
      <c r="V11" s="24">
        <f t="shared" si="2"/>
        <v>167</v>
      </c>
      <c r="W11" s="23"/>
      <c r="X11" s="23">
        <v>56</v>
      </c>
      <c r="Y11" s="23"/>
      <c r="Z11" s="23">
        <v>50</v>
      </c>
      <c r="AA11" s="23"/>
      <c r="AB11" s="23">
        <v>108</v>
      </c>
      <c r="AC11" s="23"/>
      <c r="AD11" s="24">
        <f t="shared" si="4"/>
        <v>214</v>
      </c>
    </row>
    <row r="12" spans="1:31" ht="12" thickBot="1" x14ac:dyDescent="0.25">
      <c r="A12" s="28" t="s">
        <v>42</v>
      </c>
      <c r="B12" s="23"/>
      <c r="C12" s="23"/>
      <c r="D12" s="24">
        <f t="shared" si="5"/>
        <v>235</v>
      </c>
      <c r="E12" s="23">
        <v>0</v>
      </c>
      <c r="F12" s="23">
        <v>33</v>
      </c>
      <c r="G12" s="23">
        <v>41</v>
      </c>
      <c r="H12" s="24">
        <f t="shared" si="0"/>
        <v>74</v>
      </c>
      <c r="I12" s="23">
        <v>21</v>
      </c>
      <c r="J12" s="23">
        <v>12</v>
      </c>
      <c r="K12" s="23"/>
      <c r="L12" s="23">
        <v>13</v>
      </c>
      <c r="M12" s="23"/>
      <c r="N12" s="24">
        <f t="shared" si="1"/>
        <v>46</v>
      </c>
      <c r="O12" s="23"/>
      <c r="P12" s="23">
        <v>19</v>
      </c>
      <c r="Q12" s="23"/>
      <c r="R12" s="23">
        <v>11</v>
      </c>
      <c r="S12" s="23"/>
      <c r="T12" s="23">
        <v>17</v>
      </c>
      <c r="U12" s="23"/>
      <c r="V12" s="24">
        <f t="shared" si="2"/>
        <v>47</v>
      </c>
      <c r="W12" s="23"/>
      <c r="X12" s="23">
        <v>16</v>
      </c>
      <c r="Y12" s="23"/>
      <c r="Z12" s="23">
        <v>15</v>
      </c>
      <c r="AA12" s="23"/>
      <c r="AB12" s="23">
        <v>37</v>
      </c>
      <c r="AC12" s="23"/>
      <c r="AD12" s="24">
        <f t="shared" si="4"/>
        <v>68</v>
      </c>
    </row>
    <row r="13" spans="1:31" ht="12" thickBot="1" x14ac:dyDescent="0.25">
      <c r="A13" s="28" t="s">
        <v>43</v>
      </c>
      <c r="B13" s="23"/>
      <c r="C13" s="23"/>
      <c r="D13" s="24">
        <f t="shared" si="5"/>
        <v>0</v>
      </c>
      <c r="E13" s="23">
        <v>0</v>
      </c>
      <c r="F13" s="23">
        <v>0</v>
      </c>
      <c r="G13" s="23">
        <v>0</v>
      </c>
      <c r="H13" s="24">
        <f t="shared" si="0"/>
        <v>0</v>
      </c>
      <c r="I13" s="23">
        <v>0</v>
      </c>
      <c r="J13" s="23"/>
      <c r="K13" s="23"/>
      <c r="L13" s="23">
        <v>6</v>
      </c>
      <c r="M13" s="23"/>
      <c r="N13" s="24">
        <f t="shared" si="1"/>
        <v>6</v>
      </c>
      <c r="O13" s="23"/>
      <c r="P13" s="23">
        <v>0</v>
      </c>
      <c r="Q13" s="23"/>
      <c r="R13" s="23">
        <v>0</v>
      </c>
      <c r="S13" s="23"/>
      <c r="T13" s="23">
        <v>-5</v>
      </c>
      <c r="U13" s="23"/>
      <c r="V13" s="24">
        <f t="shared" si="2"/>
        <v>-5</v>
      </c>
      <c r="W13" s="23"/>
      <c r="X13" s="23">
        <v>0</v>
      </c>
      <c r="Y13" s="23"/>
      <c r="Z13" s="23"/>
      <c r="AA13" s="23"/>
      <c r="AB13" s="23">
        <v>-1</v>
      </c>
      <c r="AC13" s="23"/>
      <c r="AD13" s="24">
        <f t="shared" si="4"/>
        <v>-1</v>
      </c>
    </row>
    <row r="14" spans="1:31" ht="46.15" customHeight="1" thickBot="1" x14ac:dyDescent="0.25">
      <c r="A14" s="29" t="s">
        <v>44</v>
      </c>
      <c r="B14" s="23"/>
      <c r="C14" s="23"/>
      <c r="D14" s="24">
        <f t="shared" si="5"/>
        <v>872</v>
      </c>
      <c r="E14" s="23">
        <f>E15+E16</f>
        <v>20</v>
      </c>
      <c r="F14" s="23">
        <f t="shared" ref="F14:AC14" si="9">F15+F16</f>
        <v>68</v>
      </c>
      <c r="G14" s="23">
        <f t="shared" si="9"/>
        <v>68</v>
      </c>
      <c r="H14" s="24">
        <f t="shared" si="0"/>
        <v>156</v>
      </c>
      <c r="I14" s="23">
        <f t="shared" si="9"/>
        <v>68</v>
      </c>
      <c r="J14" s="23">
        <f t="shared" si="9"/>
        <v>66</v>
      </c>
      <c r="K14" s="23">
        <f t="shared" si="9"/>
        <v>0</v>
      </c>
      <c r="L14" s="23">
        <f t="shared" si="9"/>
        <v>66</v>
      </c>
      <c r="M14" s="23">
        <f t="shared" si="9"/>
        <v>0</v>
      </c>
      <c r="N14" s="24">
        <f t="shared" si="1"/>
        <v>200</v>
      </c>
      <c r="O14" s="23">
        <f t="shared" si="9"/>
        <v>0</v>
      </c>
      <c r="P14" s="23">
        <f t="shared" si="9"/>
        <v>96</v>
      </c>
      <c r="Q14" s="23">
        <f t="shared" si="9"/>
        <v>0</v>
      </c>
      <c r="R14" s="23">
        <f t="shared" si="9"/>
        <v>57</v>
      </c>
      <c r="S14" s="23">
        <f t="shared" si="9"/>
        <v>0</v>
      </c>
      <c r="T14" s="23">
        <f t="shared" si="9"/>
        <v>70</v>
      </c>
      <c r="U14" s="23">
        <f t="shared" si="9"/>
        <v>0</v>
      </c>
      <c r="V14" s="24">
        <f t="shared" si="2"/>
        <v>223</v>
      </c>
      <c r="W14" s="23">
        <f t="shared" si="9"/>
        <v>0</v>
      </c>
      <c r="X14" s="23">
        <f t="shared" si="9"/>
        <v>72</v>
      </c>
      <c r="Y14" s="23">
        <f t="shared" si="9"/>
        <v>0</v>
      </c>
      <c r="Z14" s="23">
        <f t="shared" si="9"/>
        <v>72</v>
      </c>
      <c r="AA14" s="23">
        <f t="shared" si="9"/>
        <v>0</v>
      </c>
      <c r="AB14" s="23">
        <f t="shared" si="9"/>
        <v>149</v>
      </c>
      <c r="AC14" s="23">
        <f t="shared" si="9"/>
        <v>0</v>
      </c>
      <c r="AD14" s="24">
        <f t="shared" si="4"/>
        <v>293</v>
      </c>
    </row>
    <row r="15" spans="1:31" ht="12" thickBot="1" x14ac:dyDescent="0.25">
      <c r="A15" s="23" t="s">
        <v>45</v>
      </c>
      <c r="B15" s="23"/>
      <c r="C15" s="23"/>
      <c r="D15" s="24">
        <f t="shared" si="5"/>
        <v>674</v>
      </c>
      <c r="E15" s="23">
        <v>20</v>
      </c>
      <c r="F15" s="23">
        <v>52</v>
      </c>
      <c r="G15" s="23">
        <v>52</v>
      </c>
      <c r="H15" s="24">
        <f t="shared" si="0"/>
        <v>124</v>
      </c>
      <c r="I15" s="23">
        <v>52</v>
      </c>
      <c r="J15" s="23">
        <v>52</v>
      </c>
      <c r="K15" s="23"/>
      <c r="L15" s="23">
        <v>52</v>
      </c>
      <c r="M15" s="23"/>
      <c r="N15" s="24">
        <f t="shared" si="1"/>
        <v>156</v>
      </c>
      <c r="O15" s="23"/>
      <c r="P15" s="23">
        <v>81</v>
      </c>
      <c r="Q15" s="23"/>
      <c r="R15" s="23">
        <v>38</v>
      </c>
      <c r="S15" s="23"/>
      <c r="T15" s="23">
        <v>53</v>
      </c>
      <c r="U15" s="23"/>
      <c r="V15" s="24">
        <f t="shared" si="2"/>
        <v>172</v>
      </c>
      <c r="W15" s="23"/>
      <c r="X15" s="23">
        <v>55</v>
      </c>
      <c r="Y15" s="23"/>
      <c r="Z15" s="23">
        <v>55</v>
      </c>
      <c r="AA15" s="23"/>
      <c r="AB15" s="23">
        <v>112</v>
      </c>
      <c r="AC15" s="23"/>
      <c r="AD15" s="24">
        <f t="shared" si="4"/>
        <v>222</v>
      </c>
    </row>
    <row r="16" spans="1:31" ht="12" thickBot="1" x14ac:dyDescent="0.25">
      <c r="A16" s="23" t="s">
        <v>46</v>
      </c>
      <c r="B16" s="23"/>
      <c r="C16" s="23"/>
      <c r="D16" s="24">
        <f t="shared" si="5"/>
        <v>198</v>
      </c>
      <c r="E16" s="23">
        <v>0</v>
      </c>
      <c r="F16" s="23">
        <v>16</v>
      </c>
      <c r="G16" s="23">
        <v>16</v>
      </c>
      <c r="H16" s="24">
        <f t="shared" si="0"/>
        <v>32</v>
      </c>
      <c r="I16" s="23">
        <v>16</v>
      </c>
      <c r="J16" s="23">
        <v>14</v>
      </c>
      <c r="K16" s="23"/>
      <c r="L16" s="23">
        <v>14</v>
      </c>
      <c r="M16" s="23"/>
      <c r="N16" s="24">
        <f t="shared" si="1"/>
        <v>44</v>
      </c>
      <c r="O16" s="23"/>
      <c r="P16" s="23">
        <v>15</v>
      </c>
      <c r="Q16" s="23"/>
      <c r="R16" s="23">
        <v>19</v>
      </c>
      <c r="S16" s="23"/>
      <c r="T16" s="23">
        <v>17</v>
      </c>
      <c r="U16" s="23"/>
      <c r="V16" s="24">
        <f t="shared" si="2"/>
        <v>51</v>
      </c>
      <c r="W16" s="23"/>
      <c r="X16" s="23">
        <v>17</v>
      </c>
      <c r="Y16" s="23"/>
      <c r="Z16" s="23">
        <v>17</v>
      </c>
      <c r="AA16" s="23"/>
      <c r="AB16" s="23">
        <v>37</v>
      </c>
      <c r="AC16" s="23"/>
      <c r="AD16" s="24">
        <f t="shared" si="4"/>
        <v>71</v>
      </c>
    </row>
    <row r="17" spans="1:32" ht="12" thickBot="1" x14ac:dyDescent="0.25">
      <c r="A17" s="30" t="s">
        <v>47</v>
      </c>
      <c r="B17" s="23"/>
      <c r="C17" s="23"/>
      <c r="D17" s="24">
        <f t="shared" si="5"/>
        <v>88</v>
      </c>
      <c r="E17" s="23">
        <v>0</v>
      </c>
      <c r="F17" s="23">
        <v>88</v>
      </c>
      <c r="G17" s="23"/>
      <c r="H17" s="24">
        <f t="shared" si="0"/>
        <v>88</v>
      </c>
      <c r="I17" s="23"/>
      <c r="J17" s="23"/>
      <c r="K17" s="23"/>
      <c r="L17" s="23"/>
      <c r="M17" s="23"/>
      <c r="N17" s="24">
        <f t="shared" si="1"/>
        <v>0</v>
      </c>
      <c r="O17" s="23"/>
      <c r="P17" s="23"/>
      <c r="Q17" s="23"/>
      <c r="R17" s="23"/>
      <c r="S17" s="23"/>
      <c r="T17" s="23"/>
      <c r="U17" s="23"/>
      <c r="V17" s="24">
        <f t="shared" si="2"/>
        <v>0</v>
      </c>
      <c r="W17" s="23"/>
      <c r="X17" s="23"/>
      <c r="Y17" s="23"/>
      <c r="Z17" s="23"/>
      <c r="AA17" s="23"/>
      <c r="AB17" s="23"/>
      <c r="AC17" s="23"/>
      <c r="AD17" s="24">
        <f t="shared" si="4"/>
        <v>0</v>
      </c>
    </row>
    <row r="18" spans="1:32" s="31" customFormat="1" ht="20.45" customHeight="1" thickBot="1" x14ac:dyDescent="0.25">
      <c r="A18" s="30" t="s">
        <v>48</v>
      </c>
      <c r="B18" s="30"/>
      <c r="C18" s="30"/>
      <c r="D18" s="24">
        <f t="shared" si="5"/>
        <v>0</v>
      </c>
      <c r="E18" s="30"/>
      <c r="F18" s="30"/>
      <c r="G18" s="30"/>
      <c r="H18" s="24">
        <f t="shared" si="0"/>
        <v>0</v>
      </c>
      <c r="I18" s="30"/>
      <c r="J18" s="30"/>
      <c r="K18" s="30"/>
      <c r="L18" s="30"/>
      <c r="M18" s="30"/>
      <c r="N18" s="24">
        <f t="shared" si="1"/>
        <v>0</v>
      </c>
      <c r="O18" s="30"/>
      <c r="P18" s="30">
        <v>0</v>
      </c>
      <c r="Q18" s="30"/>
      <c r="R18" s="30">
        <v>0</v>
      </c>
      <c r="S18" s="30"/>
      <c r="T18" s="30">
        <v>0</v>
      </c>
      <c r="U18" s="30"/>
      <c r="V18" s="24">
        <f t="shared" si="2"/>
        <v>0</v>
      </c>
      <c r="W18" s="30"/>
      <c r="X18" s="30">
        <v>0</v>
      </c>
      <c r="Y18" s="30"/>
      <c r="Z18" s="30">
        <v>20</v>
      </c>
      <c r="AA18" s="30"/>
      <c r="AB18" s="30">
        <v>-20</v>
      </c>
      <c r="AC18" s="30"/>
      <c r="AD18" s="24">
        <f t="shared" si="4"/>
        <v>0</v>
      </c>
      <c r="AF18" s="1"/>
    </row>
    <row r="19" spans="1:32" ht="22.5" thickBot="1" x14ac:dyDescent="0.25">
      <c r="A19" s="29" t="s">
        <v>49</v>
      </c>
      <c r="B19" s="23"/>
      <c r="C19" s="23"/>
      <c r="D19" s="24">
        <f t="shared" si="5"/>
        <v>575.9</v>
      </c>
      <c r="E19" s="23">
        <f t="shared" ref="E19:Y19" si="10">E20+E21+E22+E23</f>
        <v>36</v>
      </c>
      <c r="F19" s="23">
        <f t="shared" si="10"/>
        <v>56</v>
      </c>
      <c r="G19" s="23">
        <f t="shared" si="10"/>
        <v>24</v>
      </c>
      <c r="H19" s="24">
        <f t="shared" si="0"/>
        <v>116</v>
      </c>
      <c r="I19" s="23">
        <f t="shared" si="10"/>
        <v>60</v>
      </c>
      <c r="J19" s="23">
        <f>J20+J21+J22+J23</f>
        <v>154</v>
      </c>
      <c r="K19" s="23">
        <f t="shared" si="10"/>
        <v>0</v>
      </c>
      <c r="L19" s="23">
        <f t="shared" si="10"/>
        <v>57</v>
      </c>
      <c r="M19" s="23">
        <f t="shared" si="10"/>
        <v>0</v>
      </c>
      <c r="N19" s="24">
        <f>I19+J19+L19</f>
        <v>271</v>
      </c>
      <c r="O19" s="23">
        <f t="shared" si="10"/>
        <v>0</v>
      </c>
      <c r="P19" s="23">
        <f t="shared" si="10"/>
        <v>40</v>
      </c>
      <c r="Q19" s="23">
        <f t="shared" si="10"/>
        <v>0</v>
      </c>
      <c r="R19" s="23">
        <f t="shared" si="10"/>
        <v>47</v>
      </c>
      <c r="S19" s="23">
        <f t="shared" si="10"/>
        <v>0</v>
      </c>
      <c r="T19" s="23">
        <f t="shared" si="10"/>
        <v>40</v>
      </c>
      <c r="U19" s="23">
        <f t="shared" si="10"/>
        <v>0</v>
      </c>
      <c r="V19" s="24">
        <f t="shared" si="2"/>
        <v>127</v>
      </c>
      <c r="W19" s="23">
        <f t="shared" si="10"/>
        <v>0</v>
      </c>
      <c r="X19" s="23">
        <f t="shared" si="10"/>
        <v>57</v>
      </c>
      <c r="Y19" s="23">
        <f t="shared" si="10"/>
        <v>0</v>
      </c>
      <c r="Z19" s="23">
        <f>Z20+Z21+Z22+Z23</f>
        <v>101</v>
      </c>
      <c r="AA19" s="23">
        <f>AA20+AA21+AA22+AA23</f>
        <v>0</v>
      </c>
      <c r="AB19" s="23">
        <f>AB20+AB21+AB22+AB23</f>
        <v>-96.1</v>
      </c>
      <c r="AC19" s="23">
        <f>AC20+AC21+AC22+AC23</f>
        <v>0</v>
      </c>
      <c r="AD19" s="24">
        <f t="shared" si="4"/>
        <v>61.900000000000006</v>
      </c>
    </row>
    <row r="20" spans="1:32" ht="12" thickBot="1" x14ac:dyDescent="0.25">
      <c r="A20" s="23" t="s">
        <v>50</v>
      </c>
      <c r="B20" s="23"/>
      <c r="C20" s="23"/>
      <c r="D20" s="24">
        <f t="shared" si="5"/>
        <v>406.9</v>
      </c>
      <c r="E20" s="23">
        <v>36</v>
      </c>
      <c r="F20" s="23">
        <v>26</v>
      </c>
      <c r="G20" s="23">
        <v>24</v>
      </c>
      <c r="H20" s="24">
        <f t="shared" si="0"/>
        <v>86</v>
      </c>
      <c r="I20" s="23">
        <v>8</v>
      </c>
      <c r="J20" s="23">
        <v>53</v>
      </c>
      <c r="K20" s="23"/>
      <c r="L20" s="23">
        <v>57</v>
      </c>
      <c r="M20" s="23"/>
      <c r="N20" s="24">
        <f t="shared" si="1"/>
        <v>118</v>
      </c>
      <c r="O20" s="23"/>
      <c r="P20" s="23">
        <v>40</v>
      </c>
      <c r="Q20" s="23"/>
      <c r="R20" s="23">
        <v>47</v>
      </c>
      <c r="S20" s="23"/>
      <c r="T20" s="23">
        <v>40</v>
      </c>
      <c r="U20" s="23"/>
      <c r="V20" s="24">
        <f t="shared" si="2"/>
        <v>127</v>
      </c>
      <c r="W20" s="23"/>
      <c r="X20" s="23">
        <v>57</v>
      </c>
      <c r="Y20" s="23"/>
      <c r="Z20" s="23">
        <v>101</v>
      </c>
      <c r="AA20" s="23"/>
      <c r="AB20" s="23">
        <v>-82.1</v>
      </c>
      <c r="AC20" s="23"/>
      <c r="AD20" s="24">
        <f t="shared" si="4"/>
        <v>75.900000000000006</v>
      </c>
    </row>
    <row r="21" spans="1:32" ht="12" thickBot="1" x14ac:dyDescent="0.25">
      <c r="A21" s="23" t="s">
        <v>43</v>
      </c>
      <c r="B21" s="23"/>
      <c r="C21" s="23"/>
      <c r="D21" s="24">
        <f t="shared" si="5"/>
        <v>166</v>
      </c>
      <c r="E21" s="23">
        <v>0</v>
      </c>
      <c r="F21" s="23">
        <v>30</v>
      </c>
      <c r="G21" s="23"/>
      <c r="H21" s="24">
        <f t="shared" si="0"/>
        <v>30</v>
      </c>
      <c r="I21" s="23">
        <v>50</v>
      </c>
      <c r="J21" s="23">
        <v>101</v>
      </c>
      <c r="K21" s="23"/>
      <c r="L21" s="23"/>
      <c r="M21" s="23"/>
      <c r="N21" s="24">
        <f t="shared" si="1"/>
        <v>151</v>
      </c>
      <c r="O21" s="23"/>
      <c r="P21" s="23">
        <v>0</v>
      </c>
      <c r="Q21" s="23"/>
      <c r="R21" s="23">
        <v>0</v>
      </c>
      <c r="S21" s="23"/>
      <c r="T21" s="23">
        <v>0</v>
      </c>
      <c r="U21" s="23"/>
      <c r="V21" s="24">
        <f t="shared" si="2"/>
        <v>0</v>
      </c>
      <c r="W21" s="23"/>
      <c r="X21" s="23">
        <v>0</v>
      </c>
      <c r="Y21" s="23"/>
      <c r="Z21" s="23"/>
      <c r="AA21" s="23"/>
      <c r="AB21" s="23">
        <v>-15</v>
      </c>
      <c r="AC21" s="23"/>
      <c r="AD21" s="24">
        <f t="shared" si="4"/>
        <v>-15</v>
      </c>
    </row>
    <row r="22" spans="1:32" ht="12" thickBot="1" x14ac:dyDescent="0.25">
      <c r="A22" s="23" t="s">
        <v>51</v>
      </c>
      <c r="B22" s="23"/>
      <c r="C22" s="23"/>
      <c r="D22" s="24">
        <f t="shared" si="5"/>
        <v>0</v>
      </c>
      <c r="E22" s="23"/>
      <c r="F22" s="23"/>
      <c r="G22" s="23">
        <v>0</v>
      </c>
      <c r="H22" s="24">
        <f t="shared" si="0"/>
        <v>0</v>
      </c>
      <c r="I22" s="23"/>
      <c r="J22" s="23">
        <v>0</v>
      </c>
      <c r="K22" s="23"/>
      <c r="L22" s="23">
        <v>0</v>
      </c>
      <c r="M22" s="23"/>
      <c r="N22" s="24">
        <f t="shared" si="1"/>
        <v>0</v>
      </c>
      <c r="O22" s="23"/>
      <c r="P22" s="23">
        <v>0</v>
      </c>
      <c r="Q22" s="23"/>
      <c r="R22" s="23">
        <v>0</v>
      </c>
      <c r="S22" s="23"/>
      <c r="T22" s="23">
        <v>0</v>
      </c>
      <c r="U22" s="23"/>
      <c r="V22" s="24">
        <f t="shared" si="2"/>
        <v>0</v>
      </c>
      <c r="W22" s="23"/>
      <c r="X22" s="23">
        <v>0</v>
      </c>
      <c r="Y22" s="23"/>
      <c r="Z22" s="23"/>
      <c r="AA22" s="23"/>
      <c r="AB22" s="23"/>
      <c r="AC22" s="23"/>
      <c r="AD22" s="24">
        <f t="shared" si="4"/>
        <v>0</v>
      </c>
    </row>
    <row r="23" spans="1:32" ht="23.25" thickBot="1" x14ac:dyDescent="0.25">
      <c r="A23" s="32" t="s">
        <v>52</v>
      </c>
      <c r="B23" s="23"/>
      <c r="C23" s="23"/>
      <c r="D23" s="24">
        <f t="shared" si="5"/>
        <v>3</v>
      </c>
      <c r="E23" s="23"/>
      <c r="F23" s="23"/>
      <c r="G23" s="23">
        <v>0</v>
      </c>
      <c r="H23" s="24">
        <f t="shared" si="0"/>
        <v>0</v>
      </c>
      <c r="I23" s="23">
        <v>2</v>
      </c>
      <c r="J23" s="23">
        <v>0</v>
      </c>
      <c r="K23" s="23"/>
      <c r="L23" s="23">
        <v>0</v>
      </c>
      <c r="M23" s="23"/>
      <c r="N23" s="24">
        <f t="shared" si="1"/>
        <v>2</v>
      </c>
      <c r="O23" s="23"/>
      <c r="P23" s="23">
        <v>0</v>
      </c>
      <c r="Q23" s="23"/>
      <c r="R23" s="23">
        <v>0</v>
      </c>
      <c r="S23" s="23"/>
      <c r="T23" s="23">
        <v>0</v>
      </c>
      <c r="U23" s="23"/>
      <c r="V23" s="24">
        <f t="shared" si="2"/>
        <v>0</v>
      </c>
      <c r="W23" s="23"/>
      <c r="X23" s="23">
        <v>0</v>
      </c>
      <c r="Y23" s="23"/>
      <c r="Z23" s="23"/>
      <c r="AA23" s="23"/>
      <c r="AB23" s="23">
        <v>1</v>
      </c>
      <c r="AC23" s="23"/>
      <c r="AD23" s="24">
        <f t="shared" si="4"/>
        <v>1</v>
      </c>
    </row>
    <row r="24" spans="1:32" ht="12" thickBot="1" x14ac:dyDescent="0.25">
      <c r="A24" s="29"/>
      <c r="B24" s="23"/>
      <c r="C24" s="23"/>
      <c r="D24" s="24"/>
      <c r="E24" s="23"/>
      <c r="F24" s="23"/>
      <c r="G24" s="23"/>
      <c r="H24" s="24"/>
      <c r="I24" s="23"/>
      <c r="J24" s="23"/>
      <c r="K24" s="23"/>
      <c r="L24" s="23"/>
      <c r="M24" s="23"/>
      <c r="N24" s="24"/>
      <c r="O24" s="23"/>
      <c r="P24" s="23"/>
      <c r="Q24" s="23"/>
      <c r="R24" s="23"/>
      <c r="S24" s="23"/>
      <c r="T24" s="23"/>
      <c r="U24" s="23"/>
      <c r="V24" s="24"/>
      <c r="W24" s="23"/>
      <c r="X24" s="23"/>
      <c r="Y24" s="23"/>
      <c r="Z24" s="23"/>
      <c r="AA24" s="23"/>
      <c r="AB24" s="23"/>
      <c r="AC24" s="23"/>
      <c r="AD24" s="24"/>
    </row>
    <row r="25" spans="1:32" ht="12" thickBot="1" x14ac:dyDescent="0.25">
      <c r="A25" s="23"/>
      <c r="B25" s="23"/>
      <c r="C25" s="23"/>
      <c r="D25" s="24"/>
      <c r="E25" s="23"/>
      <c r="F25" s="23"/>
      <c r="G25" s="23"/>
      <c r="H25" s="24"/>
      <c r="I25" s="23"/>
      <c r="J25" s="23"/>
      <c r="K25" s="23"/>
      <c r="L25" s="23"/>
      <c r="M25" s="23"/>
      <c r="N25" s="24"/>
      <c r="O25" s="23"/>
      <c r="P25" s="23"/>
      <c r="Q25" s="23"/>
      <c r="R25" s="23"/>
      <c r="S25" s="23"/>
      <c r="T25" s="23"/>
      <c r="U25" s="23"/>
      <c r="V25" s="24"/>
      <c r="W25" s="23"/>
      <c r="X25" s="23"/>
      <c r="Y25" s="23"/>
      <c r="Z25" s="23"/>
      <c r="AA25" s="23"/>
      <c r="AB25" s="23"/>
      <c r="AC25" s="23"/>
      <c r="AD25" s="24"/>
    </row>
    <row r="26" spans="1:32" ht="12" thickBot="1" x14ac:dyDescent="0.25">
      <c r="A26" s="33" t="s">
        <v>53</v>
      </c>
      <c r="B26" s="23"/>
      <c r="C26" s="23"/>
      <c r="D26" s="24">
        <f t="shared" si="5"/>
        <v>161.1</v>
      </c>
      <c r="E26" s="23">
        <f t="shared" ref="E26:Y26" si="11">E27</f>
        <v>4</v>
      </c>
      <c r="F26" s="23">
        <f t="shared" si="11"/>
        <v>11</v>
      </c>
      <c r="G26" s="23">
        <f t="shared" si="11"/>
        <v>13</v>
      </c>
      <c r="H26" s="24">
        <f t="shared" si="0"/>
        <v>28</v>
      </c>
      <c r="I26" s="23">
        <f t="shared" si="11"/>
        <v>11</v>
      </c>
      <c r="J26" s="23">
        <f t="shared" si="11"/>
        <v>12</v>
      </c>
      <c r="K26" s="23">
        <f t="shared" si="11"/>
        <v>0</v>
      </c>
      <c r="L26" s="23">
        <f t="shared" si="11"/>
        <v>23</v>
      </c>
      <c r="M26" s="23">
        <f t="shared" si="11"/>
        <v>0</v>
      </c>
      <c r="N26" s="24">
        <f t="shared" si="1"/>
        <v>46</v>
      </c>
      <c r="O26" s="23">
        <f t="shared" si="11"/>
        <v>0</v>
      </c>
      <c r="P26" s="23">
        <f t="shared" si="11"/>
        <v>7</v>
      </c>
      <c r="Q26" s="23">
        <f t="shared" si="11"/>
        <v>0</v>
      </c>
      <c r="R26" s="23">
        <f t="shared" si="11"/>
        <v>5</v>
      </c>
      <c r="S26" s="23">
        <f t="shared" si="11"/>
        <v>0</v>
      </c>
      <c r="T26" s="23">
        <f t="shared" si="11"/>
        <v>12</v>
      </c>
      <c r="U26" s="23">
        <f t="shared" si="11"/>
        <v>0</v>
      </c>
      <c r="V26" s="24">
        <f t="shared" si="2"/>
        <v>24</v>
      </c>
      <c r="W26" s="23">
        <f t="shared" si="11"/>
        <v>0</v>
      </c>
      <c r="X26" s="23">
        <f t="shared" si="11"/>
        <v>12</v>
      </c>
      <c r="Y26" s="23">
        <f t="shared" si="11"/>
        <v>0</v>
      </c>
      <c r="Z26" s="23">
        <f>Z27</f>
        <v>12</v>
      </c>
      <c r="AA26" s="23">
        <f>AA27</f>
        <v>0</v>
      </c>
      <c r="AB26" s="23">
        <f>AB27</f>
        <v>39.1</v>
      </c>
      <c r="AC26" s="23">
        <f>AC27</f>
        <v>0</v>
      </c>
      <c r="AD26" s="24">
        <f t="shared" si="4"/>
        <v>63.1</v>
      </c>
    </row>
    <row r="27" spans="1:32" ht="46.9" customHeight="1" thickBot="1" x14ac:dyDescent="0.25">
      <c r="A27" s="34" t="s">
        <v>54</v>
      </c>
      <c r="D27" s="24">
        <f>H27+N27+V27+AD27</f>
        <v>161.1</v>
      </c>
      <c r="E27" s="35">
        <f t="shared" ref="E27:AE27" si="12">E28+E29+E30+E31+E32</f>
        <v>4</v>
      </c>
      <c r="F27" s="35">
        <f t="shared" si="12"/>
        <v>11</v>
      </c>
      <c r="G27" s="35">
        <f t="shared" si="12"/>
        <v>13</v>
      </c>
      <c r="H27" s="24">
        <f t="shared" si="0"/>
        <v>28</v>
      </c>
      <c r="I27" s="35">
        <f t="shared" si="12"/>
        <v>11</v>
      </c>
      <c r="J27" s="35">
        <f t="shared" si="12"/>
        <v>12</v>
      </c>
      <c r="K27" s="35">
        <f t="shared" si="12"/>
        <v>0</v>
      </c>
      <c r="L27" s="35">
        <f t="shared" si="12"/>
        <v>23</v>
      </c>
      <c r="M27" s="35">
        <f t="shared" si="12"/>
        <v>0</v>
      </c>
      <c r="N27" s="24">
        <f t="shared" si="1"/>
        <v>46</v>
      </c>
      <c r="O27" s="35">
        <f t="shared" si="12"/>
        <v>0</v>
      </c>
      <c r="P27" s="35">
        <f t="shared" si="12"/>
        <v>7</v>
      </c>
      <c r="Q27" s="35">
        <f t="shared" si="12"/>
        <v>0</v>
      </c>
      <c r="R27" s="35">
        <f t="shared" si="12"/>
        <v>5</v>
      </c>
      <c r="S27" s="35">
        <f t="shared" si="12"/>
        <v>0</v>
      </c>
      <c r="T27" s="35">
        <f t="shared" si="12"/>
        <v>12</v>
      </c>
      <c r="U27" s="35">
        <f t="shared" si="12"/>
        <v>0</v>
      </c>
      <c r="V27" s="24">
        <f t="shared" si="2"/>
        <v>24</v>
      </c>
      <c r="W27" s="35">
        <f t="shared" si="12"/>
        <v>0</v>
      </c>
      <c r="X27" s="35">
        <f t="shared" si="12"/>
        <v>12</v>
      </c>
      <c r="Y27" s="35">
        <f t="shared" si="12"/>
        <v>0</v>
      </c>
      <c r="Z27" s="35">
        <f t="shared" si="12"/>
        <v>12</v>
      </c>
      <c r="AA27" s="35">
        <f t="shared" si="12"/>
        <v>0</v>
      </c>
      <c r="AB27" s="35">
        <f t="shared" si="12"/>
        <v>39.1</v>
      </c>
      <c r="AC27" s="35">
        <f t="shared" si="12"/>
        <v>0</v>
      </c>
      <c r="AD27" s="24">
        <f t="shared" si="4"/>
        <v>63.1</v>
      </c>
      <c r="AE27" s="35">
        <f t="shared" si="12"/>
        <v>0</v>
      </c>
    </row>
    <row r="28" spans="1:32" ht="12" thickBot="1" x14ac:dyDescent="0.25">
      <c r="A28" s="36" t="s">
        <v>45</v>
      </c>
      <c r="D28" s="24">
        <f t="shared" si="5"/>
        <v>110</v>
      </c>
      <c r="E28" s="23">
        <v>4</v>
      </c>
      <c r="F28" s="23">
        <v>9</v>
      </c>
      <c r="G28" s="23">
        <v>9</v>
      </c>
      <c r="H28" s="24">
        <f t="shared" si="0"/>
        <v>22</v>
      </c>
      <c r="I28" s="23">
        <v>9</v>
      </c>
      <c r="J28" s="23">
        <v>9</v>
      </c>
      <c r="K28" s="23"/>
      <c r="L28" s="23">
        <v>21</v>
      </c>
      <c r="M28" s="23"/>
      <c r="N28" s="24">
        <f t="shared" si="1"/>
        <v>39</v>
      </c>
      <c r="O28" s="23"/>
      <c r="P28" s="23">
        <v>2</v>
      </c>
      <c r="Q28" s="23"/>
      <c r="R28" s="23">
        <v>5</v>
      </c>
      <c r="S28" s="23"/>
      <c r="T28" s="23">
        <v>9</v>
      </c>
      <c r="U28" s="23"/>
      <c r="V28" s="24">
        <f t="shared" si="2"/>
        <v>16</v>
      </c>
      <c r="W28" s="23"/>
      <c r="X28" s="23">
        <v>9</v>
      </c>
      <c r="Y28" s="23"/>
      <c r="Z28" s="23">
        <v>9</v>
      </c>
      <c r="AA28" s="23"/>
      <c r="AB28" s="23">
        <v>15</v>
      </c>
      <c r="AC28" s="23"/>
      <c r="AD28" s="24">
        <f t="shared" si="4"/>
        <v>33</v>
      </c>
    </row>
    <row r="29" spans="1:32" ht="12" thickBot="1" x14ac:dyDescent="0.25">
      <c r="A29" s="36" t="s">
        <v>46</v>
      </c>
      <c r="D29" s="24">
        <f t="shared" si="5"/>
        <v>33</v>
      </c>
      <c r="E29" s="23"/>
      <c r="F29" s="23">
        <v>2</v>
      </c>
      <c r="G29" s="23">
        <v>4</v>
      </c>
      <c r="H29" s="24">
        <f t="shared" si="0"/>
        <v>6</v>
      </c>
      <c r="I29" s="23">
        <v>2</v>
      </c>
      <c r="J29" s="23">
        <v>3</v>
      </c>
      <c r="K29" s="23"/>
      <c r="L29" s="23">
        <v>2</v>
      </c>
      <c r="M29" s="23"/>
      <c r="N29" s="24">
        <f t="shared" si="1"/>
        <v>7</v>
      </c>
      <c r="O29" s="23"/>
      <c r="P29" s="23">
        <v>5</v>
      </c>
      <c r="Q29" s="23"/>
      <c r="R29" s="23">
        <v>0</v>
      </c>
      <c r="S29" s="23"/>
      <c r="T29" s="23">
        <v>3</v>
      </c>
      <c r="U29" s="23"/>
      <c r="V29" s="24">
        <f t="shared" si="2"/>
        <v>8</v>
      </c>
      <c r="W29" s="23"/>
      <c r="X29" s="23">
        <v>3</v>
      </c>
      <c r="Y29" s="23"/>
      <c r="Z29" s="23">
        <v>3</v>
      </c>
      <c r="AA29" s="23"/>
      <c r="AB29" s="23">
        <v>6</v>
      </c>
      <c r="AC29" s="23"/>
      <c r="AD29" s="24">
        <f t="shared" si="4"/>
        <v>12</v>
      </c>
    </row>
    <row r="30" spans="1:32" ht="12" thickBot="1" x14ac:dyDescent="0.25">
      <c r="A30" s="37" t="s">
        <v>55</v>
      </c>
      <c r="D30" s="24">
        <f t="shared" si="5"/>
        <v>0</v>
      </c>
      <c r="E30" s="23"/>
      <c r="F30" s="23">
        <v>0</v>
      </c>
      <c r="G30" s="23">
        <v>0</v>
      </c>
      <c r="H30" s="24">
        <f t="shared" si="0"/>
        <v>0</v>
      </c>
      <c r="I30" s="23">
        <v>0</v>
      </c>
      <c r="J30" s="23">
        <v>0</v>
      </c>
      <c r="K30" s="23"/>
      <c r="L30" s="23">
        <v>0</v>
      </c>
      <c r="M30" s="23"/>
      <c r="N30" s="24">
        <f t="shared" si="1"/>
        <v>0</v>
      </c>
      <c r="O30" s="23"/>
      <c r="P30" s="23">
        <v>0</v>
      </c>
      <c r="Q30" s="23"/>
      <c r="R30" s="23">
        <v>0</v>
      </c>
      <c r="S30" s="23"/>
      <c r="T30" s="23">
        <v>0</v>
      </c>
      <c r="U30" s="23"/>
      <c r="V30" s="24">
        <f t="shared" si="2"/>
        <v>0</v>
      </c>
      <c r="W30" s="23"/>
      <c r="X30" s="23">
        <v>0</v>
      </c>
      <c r="Y30" s="23"/>
      <c r="Z30" s="23"/>
      <c r="AA30" s="23"/>
      <c r="AB30" s="23">
        <v>0</v>
      </c>
      <c r="AC30" s="23"/>
      <c r="AD30" s="24">
        <f t="shared" si="4"/>
        <v>0</v>
      </c>
    </row>
    <row r="31" spans="1:32" ht="12" thickBot="1" x14ac:dyDescent="0.25">
      <c r="A31" s="36" t="s">
        <v>56</v>
      </c>
      <c r="D31" s="24">
        <f t="shared" si="5"/>
        <v>12</v>
      </c>
      <c r="E31" s="23"/>
      <c r="F31" s="23">
        <v>0</v>
      </c>
      <c r="G31" s="23">
        <v>0</v>
      </c>
      <c r="H31" s="24">
        <f t="shared" si="0"/>
        <v>0</v>
      </c>
      <c r="I31" s="23">
        <v>0</v>
      </c>
      <c r="J31" s="23">
        <v>0</v>
      </c>
      <c r="K31" s="23"/>
      <c r="L31" s="23">
        <v>0</v>
      </c>
      <c r="M31" s="23"/>
      <c r="N31" s="24">
        <f t="shared" si="1"/>
        <v>0</v>
      </c>
      <c r="O31" s="23"/>
      <c r="P31" s="23">
        <v>0</v>
      </c>
      <c r="Q31" s="23"/>
      <c r="R31" s="23">
        <v>0</v>
      </c>
      <c r="S31" s="23"/>
      <c r="T31" s="23">
        <v>0</v>
      </c>
      <c r="U31" s="23"/>
      <c r="V31" s="24">
        <f t="shared" si="2"/>
        <v>0</v>
      </c>
      <c r="W31" s="23"/>
      <c r="X31" s="23">
        <v>0</v>
      </c>
      <c r="Y31" s="23"/>
      <c r="Z31" s="23">
        <v>0</v>
      </c>
      <c r="AA31" s="23"/>
      <c r="AB31" s="23">
        <v>12</v>
      </c>
      <c r="AC31" s="23"/>
      <c r="AD31" s="24">
        <f t="shared" si="4"/>
        <v>12</v>
      </c>
    </row>
    <row r="32" spans="1:32" ht="23.25" thickBot="1" x14ac:dyDescent="0.25">
      <c r="A32" s="37" t="s">
        <v>52</v>
      </c>
      <c r="D32" s="24">
        <f t="shared" si="5"/>
        <v>6.1</v>
      </c>
      <c r="E32" s="23">
        <v>0</v>
      </c>
      <c r="F32" s="23">
        <v>0</v>
      </c>
      <c r="G32" s="23">
        <v>0</v>
      </c>
      <c r="H32" s="24">
        <f t="shared" si="0"/>
        <v>0</v>
      </c>
      <c r="I32" s="23">
        <v>0</v>
      </c>
      <c r="J32" s="23">
        <v>0</v>
      </c>
      <c r="K32" s="23"/>
      <c r="L32" s="23">
        <v>0</v>
      </c>
      <c r="M32" s="23"/>
      <c r="N32" s="24">
        <f t="shared" si="1"/>
        <v>0</v>
      </c>
      <c r="O32" s="23"/>
      <c r="P32" s="23">
        <v>0</v>
      </c>
      <c r="Q32" s="23"/>
      <c r="R32" s="23">
        <v>0</v>
      </c>
      <c r="S32" s="23"/>
      <c r="T32" s="23">
        <v>0</v>
      </c>
      <c r="U32" s="23"/>
      <c r="V32" s="24">
        <f t="shared" si="2"/>
        <v>0</v>
      </c>
      <c r="W32" s="23"/>
      <c r="X32" s="23">
        <v>0</v>
      </c>
      <c r="Y32" s="23"/>
      <c r="Z32" s="23"/>
      <c r="AA32" s="23"/>
      <c r="AB32" s="23">
        <v>6.1</v>
      </c>
      <c r="AC32" s="23"/>
      <c r="AD32" s="24">
        <f t="shared" si="4"/>
        <v>6.1</v>
      </c>
    </row>
    <row r="33" spans="1:31" ht="33" thickBot="1" x14ac:dyDescent="0.25">
      <c r="A33" s="29" t="s">
        <v>57</v>
      </c>
      <c r="B33" s="23"/>
      <c r="C33" s="23"/>
      <c r="D33" s="24">
        <f t="shared" si="5"/>
        <v>172</v>
      </c>
      <c r="E33" s="23">
        <f>E35+E36+E34</f>
        <v>0</v>
      </c>
      <c r="F33" s="23">
        <f>F35+F36+F34</f>
        <v>68</v>
      </c>
      <c r="G33" s="23">
        <f>G35+G36+G34</f>
        <v>-24</v>
      </c>
      <c r="H33" s="24">
        <f t="shared" si="0"/>
        <v>44</v>
      </c>
      <c r="I33" s="23">
        <f>I35+I36+I34</f>
        <v>20</v>
      </c>
      <c r="J33" s="23">
        <f>J35+J36+J34</f>
        <v>0</v>
      </c>
      <c r="K33" s="23">
        <f>K35+K36+K34</f>
        <v>0</v>
      </c>
      <c r="L33" s="23">
        <f>L35+L36+L34</f>
        <v>39</v>
      </c>
      <c r="M33" s="23">
        <f>M35+M36</f>
        <v>0</v>
      </c>
      <c r="N33" s="24">
        <f t="shared" si="1"/>
        <v>59</v>
      </c>
      <c r="O33" s="23">
        <f>O35+O36</f>
        <v>0</v>
      </c>
      <c r="P33" s="23">
        <f>P34+P35+P36</f>
        <v>16</v>
      </c>
      <c r="Q33" s="23">
        <f>Q34+Q35+Q36</f>
        <v>0</v>
      </c>
      <c r="R33" s="23">
        <f>R34+R35+R36</f>
        <v>30</v>
      </c>
      <c r="S33" s="23">
        <f>S34+S35+S36</f>
        <v>0</v>
      </c>
      <c r="T33" s="23">
        <f>T34+T35+T36</f>
        <v>2</v>
      </c>
      <c r="U33" s="23">
        <f>U35+U36</f>
        <v>0</v>
      </c>
      <c r="V33" s="24">
        <f t="shared" si="2"/>
        <v>48</v>
      </c>
      <c r="W33" s="23">
        <f>W35+W36</f>
        <v>0</v>
      </c>
      <c r="X33" s="23">
        <f>X34+X35+X36</f>
        <v>0</v>
      </c>
      <c r="Y33" s="23">
        <f>Y34+Y35+Y36</f>
        <v>0</v>
      </c>
      <c r="Z33" s="23">
        <f>Z34+Z35+Z36</f>
        <v>0</v>
      </c>
      <c r="AA33" s="23">
        <f>AA34+AA35+AA36</f>
        <v>0</v>
      </c>
      <c r="AB33" s="23">
        <f>AB34+AB35+AB36</f>
        <v>21</v>
      </c>
      <c r="AC33" s="23">
        <f>AC35+AC36</f>
        <v>0</v>
      </c>
      <c r="AD33" s="24">
        <f t="shared" si="4"/>
        <v>21</v>
      </c>
    </row>
    <row r="34" spans="1:31" ht="12" thickBot="1" x14ac:dyDescent="0.25">
      <c r="A34" s="37" t="s">
        <v>55</v>
      </c>
      <c r="B34" s="23"/>
      <c r="C34" s="23"/>
      <c r="D34" s="24">
        <f t="shared" si="5"/>
        <v>0</v>
      </c>
      <c r="E34" s="23">
        <v>0</v>
      </c>
      <c r="F34" s="23">
        <v>0</v>
      </c>
      <c r="G34" s="23">
        <v>0</v>
      </c>
      <c r="H34" s="24">
        <f t="shared" si="0"/>
        <v>0</v>
      </c>
      <c r="I34" s="23">
        <v>0</v>
      </c>
      <c r="J34" s="23"/>
      <c r="K34" s="23"/>
      <c r="L34" s="23">
        <v>0</v>
      </c>
      <c r="M34" s="23"/>
      <c r="N34" s="24">
        <f t="shared" si="1"/>
        <v>0</v>
      </c>
      <c r="O34" s="23"/>
      <c r="P34" s="23"/>
      <c r="Q34" s="23"/>
      <c r="R34" s="23">
        <v>0</v>
      </c>
      <c r="S34" s="23"/>
      <c r="T34" s="23">
        <v>0</v>
      </c>
      <c r="U34" s="23"/>
      <c r="V34" s="24"/>
      <c r="W34" s="23"/>
      <c r="X34" s="23">
        <v>0</v>
      </c>
      <c r="Y34" s="23"/>
      <c r="Z34" s="23">
        <v>0</v>
      </c>
      <c r="AA34" s="23"/>
      <c r="AB34" s="23">
        <v>0</v>
      </c>
      <c r="AC34" s="23"/>
      <c r="AD34" s="24">
        <f t="shared" si="4"/>
        <v>0</v>
      </c>
    </row>
    <row r="35" spans="1:31" ht="18" customHeight="1" thickBot="1" x14ac:dyDescent="0.25">
      <c r="A35" s="36" t="s">
        <v>50</v>
      </c>
      <c r="B35" s="23"/>
      <c r="C35" s="23"/>
      <c r="D35" s="24">
        <f t="shared" si="5"/>
        <v>172</v>
      </c>
      <c r="E35" s="23"/>
      <c r="F35" s="23">
        <v>68</v>
      </c>
      <c r="G35" s="23">
        <v>-24</v>
      </c>
      <c r="H35" s="24">
        <f t="shared" si="0"/>
        <v>44</v>
      </c>
      <c r="I35" s="23">
        <v>20</v>
      </c>
      <c r="J35" s="23">
        <f t="shared" ref="J35:AC35" si="13">J36</f>
        <v>0</v>
      </c>
      <c r="K35" s="23">
        <f t="shared" si="13"/>
        <v>0</v>
      </c>
      <c r="L35" s="23">
        <v>39</v>
      </c>
      <c r="M35" s="23">
        <f t="shared" si="13"/>
        <v>0</v>
      </c>
      <c r="N35" s="24">
        <f t="shared" si="1"/>
        <v>59</v>
      </c>
      <c r="O35" s="23">
        <f t="shared" si="13"/>
        <v>0</v>
      </c>
      <c r="P35" s="23">
        <v>16</v>
      </c>
      <c r="Q35" s="23">
        <f t="shared" si="13"/>
        <v>0</v>
      </c>
      <c r="R35" s="23">
        <v>30</v>
      </c>
      <c r="S35" s="23">
        <f t="shared" si="13"/>
        <v>0</v>
      </c>
      <c r="T35" s="23">
        <v>2</v>
      </c>
      <c r="U35" s="23">
        <f t="shared" si="13"/>
        <v>0</v>
      </c>
      <c r="V35" s="24">
        <f t="shared" si="2"/>
        <v>48</v>
      </c>
      <c r="W35" s="23">
        <f t="shared" si="13"/>
        <v>0</v>
      </c>
      <c r="X35" s="23"/>
      <c r="Y35" s="23">
        <f t="shared" si="13"/>
        <v>0</v>
      </c>
      <c r="Z35" s="23">
        <v>0</v>
      </c>
      <c r="AA35" s="23">
        <f t="shared" si="13"/>
        <v>0</v>
      </c>
      <c r="AB35" s="23">
        <v>21</v>
      </c>
      <c r="AC35" s="23">
        <f t="shared" si="13"/>
        <v>0</v>
      </c>
      <c r="AD35" s="24">
        <f t="shared" si="4"/>
        <v>21</v>
      </c>
    </row>
    <row r="36" spans="1:31" ht="23.25" thickBot="1" x14ac:dyDescent="0.25">
      <c r="A36" s="37" t="s">
        <v>52</v>
      </c>
      <c r="B36" s="23"/>
      <c r="C36" s="23"/>
      <c r="D36" s="24">
        <f t="shared" si="5"/>
        <v>0</v>
      </c>
      <c r="E36" s="23">
        <v>0</v>
      </c>
      <c r="F36" s="23">
        <v>0</v>
      </c>
      <c r="G36" s="23">
        <v>0</v>
      </c>
      <c r="H36" s="24">
        <f t="shared" si="0"/>
        <v>0</v>
      </c>
      <c r="I36" s="23">
        <v>0</v>
      </c>
      <c r="J36" s="23"/>
      <c r="K36" s="23"/>
      <c r="L36" s="23">
        <v>0</v>
      </c>
      <c r="M36" s="23"/>
      <c r="N36" s="24">
        <f t="shared" si="1"/>
        <v>0</v>
      </c>
      <c r="O36" s="23"/>
      <c r="P36" s="23"/>
      <c r="Q36" s="23"/>
      <c r="R36" s="23"/>
      <c r="S36" s="23"/>
      <c r="T36" s="23"/>
      <c r="U36" s="23"/>
      <c r="V36" s="24">
        <f t="shared" si="2"/>
        <v>0</v>
      </c>
      <c r="W36" s="23"/>
      <c r="X36" s="23"/>
      <c r="Y36" s="23"/>
      <c r="Z36" s="23"/>
      <c r="AA36" s="23"/>
      <c r="AB36" s="23"/>
      <c r="AC36" s="23"/>
      <c r="AD36" s="24">
        <f t="shared" si="4"/>
        <v>0</v>
      </c>
    </row>
    <row r="37" spans="1:31" ht="19.149999999999999" customHeight="1" thickBot="1" x14ac:dyDescent="0.25">
      <c r="A37" s="34" t="s">
        <v>58</v>
      </c>
      <c r="D37" s="24">
        <f t="shared" si="5"/>
        <v>386</v>
      </c>
      <c r="E37" s="23">
        <f t="shared" ref="E37:AE37" si="14">E38+E44</f>
        <v>0</v>
      </c>
      <c r="F37" s="23">
        <f t="shared" si="14"/>
        <v>0</v>
      </c>
      <c r="G37" s="23">
        <f t="shared" si="14"/>
        <v>0</v>
      </c>
      <c r="H37" s="24">
        <f t="shared" si="0"/>
        <v>0</v>
      </c>
      <c r="I37" s="23">
        <f t="shared" si="14"/>
        <v>28</v>
      </c>
      <c r="J37" s="23">
        <f t="shared" si="14"/>
        <v>65</v>
      </c>
      <c r="K37" s="23">
        <f t="shared" si="14"/>
        <v>0</v>
      </c>
      <c r="L37" s="23">
        <f t="shared" si="14"/>
        <v>-6</v>
      </c>
      <c r="M37" s="23">
        <f t="shared" si="14"/>
        <v>0</v>
      </c>
      <c r="N37" s="24">
        <f t="shared" si="1"/>
        <v>87</v>
      </c>
      <c r="O37" s="23">
        <f t="shared" si="14"/>
        <v>0</v>
      </c>
      <c r="P37" s="23">
        <f t="shared" si="14"/>
        <v>110</v>
      </c>
      <c r="Q37" s="23">
        <f t="shared" si="14"/>
        <v>0</v>
      </c>
      <c r="R37" s="23">
        <f t="shared" si="14"/>
        <v>69</v>
      </c>
      <c r="S37" s="23">
        <f t="shared" si="14"/>
        <v>0</v>
      </c>
      <c r="T37" s="23">
        <f t="shared" si="14"/>
        <v>36</v>
      </c>
      <c r="U37" s="23">
        <f t="shared" si="14"/>
        <v>0</v>
      </c>
      <c r="V37" s="24">
        <f t="shared" si="2"/>
        <v>215</v>
      </c>
      <c r="W37" s="23">
        <f t="shared" si="14"/>
        <v>0</v>
      </c>
      <c r="X37" s="23">
        <f t="shared" si="14"/>
        <v>53</v>
      </c>
      <c r="Y37" s="23">
        <f t="shared" si="14"/>
        <v>0</v>
      </c>
      <c r="Z37" s="23">
        <f t="shared" si="14"/>
        <v>9</v>
      </c>
      <c r="AA37" s="23">
        <f t="shared" si="14"/>
        <v>0</v>
      </c>
      <c r="AB37" s="23">
        <f t="shared" si="14"/>
        <v>22</v>
      </c>
      <c r="AC37" s="23">
        <f t="shared" si="14"/>
        <v>0</v>
      </c>
      <c r="AD37" s="24">
        <f t="shared" si="4"/>
        <v>84</v>
      </c>
      <c r="AE37" s="23">
        <f t="shared" si="14"/>
        <v>0</v>
      </c>
    </row>
    <row r="38" spans="1:31" ht="21" customHeight="1" thickBot="1" x14ac:dyDescent="0.25">
      <c r="A38" s="38" t="s">
        <v>59</v>
      </c>
      <c r="D38" s="24">
        <f t="shared" si="5"/>
        <v>386</v>
      </c>
      <c r="E38" s="23">
        <f>E39+E41+E42</f>
        <v>0</v>
      </c>
      <c r="F38" s="23">
        <f>F39+F41+F42</f>
        <v>0</v>
      </c>
      <c r="G38" s="23">
        <f>G39+G41+G42</f>
        <v>0</v>
      </c>
      <c r="H38" s="24">
        <f t="shared" si="0"/>
        <v>0</v>
      </c>
      <c r="I38" s="23">
        <f>I39+I41+I42</f>
        <v>28</v>
      </c>
      <c r="J38" s="23">
        <f>J39+J41+J42</f>
        <v>65</v>
      </c>
      <c r="K38" s="23">
        <f>K39+K41+K42</f>
        <v>0</v>
      </c>
      <c r="L38" s="23">
        <f>L39+L41+L42</f>
        <v>-6</v>
      </c>
      <c r="M38" s="23">
        <f>M39</f>
        <v>0</v>
      </c>
      <c r="N38" s="24">
        <f t="shared" si="1"/>
        <v>87</v>
      </c>
      <c r="O38" s="23">
        <f>O39</f>
        <v>0</v>
      </c>
      <c r="P38" s="23">
        <f>P39+P41+P42+P47</f>
        <v>110</v>
      </c>
      <c r="Q38" s="23">
        <f>Q39+Q41+Q42</f>
        <v>0</v>
      </c>
      <c r="R38" s="23">
        <f>R39+R41+R42+R47</f>
        <v>69</v>
      </c>
      <c r="S38" s="23">
        <f>S39+S41+S42</f>
        <v>0</v>
      </c>
      <c r="T38" s="23">
        <f>T39+T41+T42</f>
        <v>36</v>
      </c>
      <c r="U38" s="23">
        <f>U39</f>
        <v>0</v>
      </c>
      <c r="V38" s="24">
        <f t="shared" si="2"/>
        <v>215</v>
      </c>
      <c r="W38" s="23">
        <f>W39</f>
        <v>0</v>
      </c>
      <c r="X38" s="23">
        <f>X39+X41+X42</f>
        <v>53</v>
      </c>
      <c r="Y38" s="23">
        <f>Y39+Y41+Y42</f>
        <v>0</v>
      </c>
      <c r="Z38" s="23">
        <f>Z39+Z41+Z42</f>
        <v>9</v>
      </c>
      <c r="AA38" s="23">
        <f>AA39+AA41+AA42</f>
        <v>0</v>
      </c>
      <c r="AB38" s="23">
        <f>AB39+AB41+AB42+AB40</f>
        <v>22</v>
      </c>
      <c r="AC38" s="23">
        <f>AC39</f>
        <v>0</v>
      </c>
      <c r="AD38" s="24">
        <f t="shared" si="4"/>
        <v>84</v>
      </c>
      <c r="AE38" s="39"/>
    </row>
    <row r="39" spans="1:31" ht="27" customHeight="1" thickBot="1" x14ac:dyDescent="0.25">
      <c r="A39" s="40" t="s">
        <v>60</v>
      </c>
      <c r="D39" s="24">
        <f t="shared" si="5"/>
        <v>261</v>
      </c>
      <c r="E39" s="23">
        <v>0</v>
      </c>
      <c r="F39" s="23">
        <v>0</v>
      </c>
      <c r="G39" s="23">
        <v>0</v>
      </c>
      <c r="H39" s="24">
        <f t="shared" si="0"/>
        <v>0</v>
      </c>
      <c r="I39" s="23">
        <v>22</v>
      </c>
      <c r="J39" s="23">
        <v>43</v>
      </c>
      <c r="K39" s="23">
        <f>K41+K42+K43</f>
        <v>0</v>
      </c>
      <c r="L39" s="23">
        <v>-69</v>
      </c>
      <c r="M39" s="23">
        <f>M41+M42+M43</f>
        <v>0</v>
      </c>
      <c r="N39" s="24">
        <f t="shared" si="1"/>
        <v>-4</v>
      </c>
      <c r="O39" s="23">
        <f>O41+O42+O43</f>
        <v>0</v>
      </c>
      <c r="P39" s="23">
        <v>84</v>
      </c>
      <c r="Q39" s="23">
        <f>Q41+Q42+Q43</f>
        <v>0</v>
      </c>
      <c r="R39" s="23">
        <v>21</v>
      </c>
      <c r="S39" s="23">
        <f>S41+S42+S43</f>
        <v>0</v>
      </c>
      <c r="T39" s="23">
        <v>21</v>
      </c>
      <c r="U39" s="23">
        <f>U41+U42+U43</f>
        <v>0</v>
      </c>
      <c r="V39" s="24">
        <f t="shared" si="2"/>
        <v>126</v>
      </c>
      <c r="W39" s="23">
        <f>W41+W42+W43</f>
        <v>0</v>
      </c>
      <c r="X39" s="23">
        <v>42</v>
      </c>
      <c r="Y39" s="23">
        <f>Y41+Y42+Y43</f>
        <v>0</v>
      </c>
      <c r="Z39" s="23">
        <v>0</v>
      </c>
      <c r="AA39" s="23">
        <f>AA41+AA42+AA43</f>
        <v>0</v>
      </c>
      <c r="AB39" s="23">
        <v>97</v>
      </c>
      <c r="AC39" s="23">
        <f>AC41+AC42+AC43</f>
        <v>0</v>
      </c>
      <c r="AD39" s="24">
        <f t="shared" si="4"/>
        <v>139</v>
      </c>
      <c r="AE39" s="39"/>
    </row>
    <row r="40" spans="1:31" ht="25.9" customHeight="1" thickBot="1" x14ac:dyDescent="0.25">
      <c r="A40" s="41" t="s">
        <v>61</v>
      </c>
      <c r="D40" s="24">
        <f t="shared" si="5"/>
        <v>1</v>
      </c>
      <c r="E40" s="23"/>
      <c r="F40" s="23"/>
      <c r="G40" s="23"/>
      <c r="H40" s="24">
        <f t="shared" si="0"/>
        <v>0</v>
      </c>
      <c r="I40" s="23"/>
      <c r="J40" s="23"/>
      <c r="K40" s="23"/>
      <c r="L40" s="23"/>
      <c r="M40" s="23"/>
      <c r="N40" s="24">
        <f t="shared" si="1"/>
        <v>0</v>
      </c>
      <c r="O40" s="23"/>
      <c r="P40" s="23"/>
      <c r="Q40" s="23"/>
      <c r="R40" s="23"/>
      <c r="S40" s="23"/>
      <c r="T40" s="23"/>
      <c r="U40" s="23"/>
      <c r="V40" s="24">
        <f t="shared" si="2"/>
        <v>0</v>
      </c>
      <c r="W40" s="23"/>
      <c r="X40" s="23"/>
      <c r="Y40" s="23"/>
      <c r="Z40" s="23"/>
      <c r="AA40" s="23"/>
      <c r="AB40" s="23">
        <v>1</v>
      </c>
      <c r="AC40" s="23"/>
      <c r="AD40" s="24">
        <f t="shared" si="4"/>
        <v>1</v>
      </c>
      <c r="AE40" s="39"/>
    </row>
    <row r="41" spans="1:31" ht="0.6" hidden="1" customHeight="1" x14ac:dyDescent="0.2">
      <c r="A41" s="32" t="s">
        <v>62</v>
      </c>
      <c r="D41" s="24">
        <f t="shared" si="5"/>
        <v>0</v>
      </c>
      <c r="E41" s="23">
        <v>0</v>
      </c>
      <c r="F41" s="23">
        <v>0</v>
      </c>
      <c r="G41" s="23">
        <v>0</v>
      </c>
      <c r="H41" s="24">
        <f t="shared" si="0"/>
        <v>0</v>
      </c>
      <c r="I41" s="23">
        <v>0</v>
      </c>
      <c r="J41" s="23">
        <v>0</v>
      </c>
      <c r="K41" s="23"/>
      <c r="L41" s="23">
        <v>0</v>
      </c>
      <c r="M41" s="23"/>
      <c r="N41" s="24">
        <f t="shared" si="1"/>
        <v>0</v>
      </c>
      <c r="O41" s="23"/>
      <c r="P41" s="23">
        <v>0</v>
      </c>
      <c r="Q41" s="23"/>
      <c r="R41" s="23">
        <v>0</v>
      </c>
      <c r="S41" s="23"/>
      <c r="T41" s="23"/>
      <c r="U41" s="23"/>
      <c r="V41" s="24">
        <f t="shared" si="2"/>
        <v>0</v>
      </c>
      <c r="W41" s="23"/>
      <c r="X41" s="23">
        <v>0</v>
      </c>
      <c r="Y41" s="23"/>
      <c r="Z41" s="23">
        <v>0</v>
      </c>
      <c r="AA41" s="23"/>
      <c r="AB41" s="23">
        <v>0</v>
      </c>
      <c r="AC41" s="23"/>
      <c r="AD41" s="24">
        <f t="shared" si="4"/>
        <v>0</v>
      </c>
      <c r="AE41" s="39"/>
    </row>
    <row r="42" spans="1:31" ht="22.9" customHeight="1" thickBot="1" x14ac:dyDescent="0.25">
      <c r="A42" s="23" t="s">
        <v>50</v>
      </c>
      <c r="D42" s="24">
        <f t="shared" si="5"/>
        <v>80</v>
      </c>
      <c r="E42" s="23">
        <v>0</v>
      </c>
      <c r="F42" s="23">
        <v>0</v>
      </c>
      <c r="G42" s="23">
        <v>0</v>
      </c>
      <c r="H42" s="24">
        <f t="shared" si="0"/>
        <v>0</v>
      </c>
      <c r="I42" s="23">
        <v>6</v>
      </c>
      <c r="J42" s="23">
        <v>22</v>
      </c>
      <c r="K42" s="23"/>
      <c r="L42" s="23">
        <v>63</v>
      </c>
      <c r="M42" s="23"/>
      <c r="N42" s="24">
        <f t="shared" si="1"/>
        <v>91</v>
      </c>
      <c r="O42" s="23"/>
      <c r="P42" s="23">
        <v>23</v>
      </c>
      <c r="Q42" s="23"/>
      <c r="R42" s="23">
        <v>7</v>
      </c>
      <c r="S42" s="23"/>
      <c r="T42" s="23">
        <v>15</v>
      </c>
      <c r="U42" s="23"/>
      <c r="V42" s="24">
        <f t="shared" si="2"/>
        <v>45</v>
      </c>
      <c r="W42" s="23"/>
      <c r="X42" s="23">
        <v>11</v>
      </c>
      <c r="Y42" s="23"/>
      <c r="Z42" s="23">
        <v>9</v>
      </c>
      <c r="AA42" s="23"/>
      <c r="AB42" s="23">
        <v>-76</v>
      </c>
      <c r="AC42" s="23"/>
      <c r="AD42" s="24">
        <f t="shared" si="4"/>
        <v>-56</v>
      </c>
      <c r="AE42" s="39"/>
    </row>
    <row r="43" spans="1:31" ht="16.899999999999999" hidden="1" customHeight="1" x14ac:dyDescent="0.2">
      <c r="A43" s="42"/>
      <c r="D43" s="24">
        <f t="shared" si="5"/>
        <v>0</v>
      </c>
      <c r="E43" s="23"/>
      <c r="F43" s="23">
        <v>0</v>
      </c>
      <c r="G43" s="23"/>
      <c r="H43" s="24">
        <f t="shared" si="0"/>
        <v>0</v>
      </c>
      <c r="I43" s="23"/>
      <c r="J43" s="23"/>
      <c r="K43" s="23"/>
      <c r="L43" s="23">
        <v>0</v>
      </c>
      <c r="M43" s="23"/>
      <c r="N43" s="24">
        <f t="shared" si="1"/>
        <v>0</v>
      </c>
      <c r="O43" s="23"/>
      <c r="P43" s="23"/>
      <c r="Q43" s="23"/>
      <c r="R43" s="23"/>
      <c r="S43" s="23"/>
      <c r="T43" s="23">
        <v>0</v>
      </c>
      <c r="U43" s="23"/>
      <c r="V43" s="24">
        <f t="shared" si="2"/>
        <v>0</v>
      </c>
      <c r="W43" s="23"/>
      <c r="X43" s="23"/>
      <c r="Y43" s="23"/>
      <c r="Z43" s="23"/>
      <c r="AA43" s="23"/>
      <c r="AB43" s="23"/>
      <c r="AC43" s="23"/>
      <c r="AD43" s="24">
        <f t="shared" si="4"/>
        <v>0</v>
      </c>
      <c r="AE43" s="39"/>
    </row>
    <row r="44" spans="1:31" ht="12" hidden="1" thickBot="1" x14ac:dyDescent="0.25">
      <c r="A44" s="38"/>
      <c r="D44" s="24">
        <f t="shared" si="5"/>
        <v>0</v>
      </c>
      <c r="E44" s="23">
        <f t="shared" ref="E44:Y45" si="15">E45</f>
        <v>0</v>
      </c>
      <c r="F44" s="23">
        <f t="shared" si="15"/>
        <v>0</v>
      </c>
      <c r="G44" s="23">
        <f t="shared" si="15"/>
        <v>0</v>
      </c>
      <c r="H44" s="24">
        <f t="shared" si="0"/>
        <v>0</v>
      </c>
      <c r="I44" s="23">
        <f t="shared" si="15"/>
        <v>0</v>
      </c>
      <c r="J44" s="23">
        <f t="shared" si="15"/>
        <v>0</v>
      </c>
      <c r="K44" s="23">
        <f t="shared" si="15"/>
        <v>0</v>
      </c>
      <c r="L44" s="23">
        <f t="shared" si="15"/>
        <v>0</v>
      </c>
      <c r="M44" s="23">
        <f t="shared" si="15"/>
        <v>0</v>
      </c>
      <c r="N44" s="24">
        <f t="shared" si="1"/>
        <v>0</v>
      </c>
      <c r="O44" s="23">
        <f t="shared" si="15"/>
        <v>0</v>
      </c>
      <c r="P44" s="23">
        <f t="shared" si="15"/>
        <v>0</v>
      </c>
      <c r="Q44" s="23">
        <f t="shared" si="15"/>
        <v>0</v>
      </c>
      <c r="R44" s="23">
        <f t="shared" si="15"/>
        <v>0</v>
      </c>
      <c r="S44" s="23">
        <f t="shared" si="15"/>
        <v>0</v>
      </c>
      <c r="T44" s="23">
        <f t="shared" si="15"/>
        <v>0</v>
      </c>
      <c r="U44" s="23">
        <f t="shared" si="15"/>
        <v>0</v>
      </c>
      <c r="V44" s="24">
        <f t="shared" si="2"/>
        <v>0</v>
      </c>
      <c r="W44" s="23">
        <f t="shared" si="15"/>
        <v>0</v>
      </c>
      <c r="X44" s="23">
        <f t="shared" si="15"/>
        <v>0</v>
      </c>
      <c r="Y44" s="23">
        <f t="shared" si="15"/>
        <v>0</v>
      </c>
      <c r="Z44" s="23">
        <f>Z45</f>
        <v>0</v>
      </c>
      <c r="AA44" s="23">
        <f t="shared" ref="AA44:AC45" si="16">AA45</f>
        <v>0</v>
      </c>
      <c r="AB44" s="23">
        <f t="shared" si="16"/>
        <v>0</v>
      </c>
      <c r="AC44" s="23">
        <f t="shared" si="16"/>
        <v>0</v>
      </c>
      <c r="AD44" s="24">
        <f t="shared" si="4"/>
        <v>0</v>
      </c>
      <c r="AE44" s="39"/>
    </row>
    <row r="45" spans="1:31" ht="12" hidden="1" thickBot="1" x14ac:dyDescent="0.25">
      <c r="A45" s="37"/>
      <c r="D45" s="24">
        <f t="shared" si="5"/>
        <v>0</v>
      </c>
      <c r="E45" s="23">
        <f t="shared" si="15"/>
        <v>0</v>
      </c>
      <c r="F45" s="23">
        <f t="shared" si="15"/>
        <v>0</v>
      </c>
      <c r="G45" s="23">
        <f t="shared" si="15"/>
        <v>0</v>
      </c>
      <c r="H45" s="24">
        <f t="shared" si="0"/>
        <v>0</v>
      </c>
      <c r="I45" s="23">
        <f t="shared" si="15"/>
        <v>0</v>
      </c>
      <c r="J45" s="23">
        <f t="shared" si="15"/>
        <v>0</v>
      </c>
      <c r="K45" s="23">
        <f t="shared" si="15"/>
        <v>0</v>
      </c>
      <c r="L45" s="23">
        <f t="shared" si="15"/>
        <v>0</v>
      </c>
      <c r="M45" s="23">
        <f t="shared" si="15"/>
        <v>0</v>
      </c>
      <c r="N45" s="24">
        <f t="shared" si="1"/>
        <v>0</v>
      </c>
      <c r="O45" s="23">
        <f t="shared" si="15"/>
        <v>0</v>
      </c>
      <c r="P45" s="23">
        <f t="shared" si="15"/>
        <v>0</v>
      </c>
      <c r="Q45" s="23">
        <f t="shared" si="15"/>
        <v>0</v>
      </c>
      <c r="R45" s="23">
        <f t="shared" si="15"/>
        <v>0</v>
      </c>
      <c r="S45" s="23">
        <f t="shared" si="15"/>
        <v>0</v>
      </c>
      <c r="T45" s="23">
        <f t="shared" si="15"/>
        <v>0</v>
      </c>
      <c r="U45" s="23">
        <f t="shared" si="15"/>
        <v>0</v>
      </c>
      <c r="V45" s="24">
        <f t="shared" si="2"/>
        <v>0</v>
      </c>
      <c r="W45" s="23">
        <f t="shared" si="15"/>
        <v>0</v>
      </c>
      <c r="X45" s="23">
        <f t="shared" si="15"/>
        <v>0</v>
      </c>
      <c r="Y45" s="23">
        <f t="shared" si="15"/>
        <v>0</v>
      </c>
      <c r="Z45" s="23">
        <f>Z46</f>
        <v>0</v>
      </c>
      <c r="AA45" s="23">
        <f t="shared" si="16"/>
        <v>0</v>
      </c>
      <c r="AB45" s="23">
        <f t="shared" si="16"/>
        <v>0</v>
      </c>
      <c r="AC45" s="23">
        <f t="shared" si="16"/>
        <v>0</v>
      </c>
      <c r="AD45" s="24">
        <f t="shared" si="4"/>
        <v>0</v>
      </c>
      <c r="AE45" s="39"/>
    </row>
    <row r="46" spans="1:31" ht="12" hidden="1" thickBot="1" x14ac:dyDescent="0.25">
      <c r="A46" s="36"/>
      <c r="D46" s="24">
        <f t="shared" si="5"/>
        <v>0</v>
      </c>
      <c r="E46" s="23"/>
      <c r="F46" s="23">
        <v>0</v>
      </c>
      <c r="G46" s="23"/>
      <c r="H46" s="24">
        <f t="shared" si="0"/>
        <v>0</v>
      </c>
      <c r="I46" s="23"/>
      <c r="J46" s="23"/>
      <c r="K46" s="23"/>
      <c r="L46" s="23"/>
      <c r="M46" s="23"/>
      <c r="N46" s="24">
        <f t="shared" si="1"/>
        <v>0</v>
      </c>
      <c r="O46" s="23"/>
      <c r="P46" s="23"/>
      <c r="Q46" s="23"/>
      <c r="R46" s="23"/>
      <c r="S46" s="23"/>
      <c r="T46" s="23"/>
      <c r="U46" s="23"/>
      <c r="V46" s="24">
        <f t="shared" si="2"/>
        <v>0</v>
      </c>
      <c r="W46" s="23"/>
      <c r="X46" s="23">
        <v>0</v>
      </c>
      <c r="Y46" s="23"/>
      <c r="Z46" s="23"/>
      <c r="AA46" s="23"/>
      <c r="AB46" s="23"/>
      <c r="AC46" s="23"/>
      <c r="AD46" s="24">
        <f t="shared" si="4"/>
        <v>0</v>
      </c>
      <c r="AE46" s="39"/>
    </row>
    <row r="47" spans="1:31" ht="12" thickBot="1" x14ac:dyDescent="0.25">
      <c r="A47" s="43" t="s">
        <v>56</v>
      </c>
      <c r="D47" s="24">
        <f t="shared" si="5"/>
        <v>44</v>
      </c>
      <c r="E47" s="23"/>
      <c r="F47" s="23"/>
      <c r="G47" s="23"/>
      <c r="H47" s="24">
        <f t="shared" si="0"/>
        <v>0</v>
      </c>
      <c r="I47" s="23"/>
      <c r="J47" s="23"/>
      <c r="K47" s="23"/>
      <c r="L47" s="23"/>
      <c r="M47" s="23"/>
      <c r="N47" s="24">
        <f t="shared" si="1"/>
        <v>0</v>
      </c>
      <c r="O47" s="23"/>
      <c r="P47" s="23">
        <v>3</v>
      </c>
      <c r="Q47" s="23"/>
      <c r="R47" s="23">
        <v>41</v>
      </c>
      <c r="S47" s="23"/>
      <c r="T47" s="23"/>
      <c r="U47" s="23"/>
      <c r="V47" s="24">
        <f t="shared" si="2"/>
        <v>44</v>
      </c>
      <c r="W47" s="23"/>
      <c r="X47" s="23"/>
      <c r="Y47" s="23"/>
      <c r="Z47" s="23"/>
      <c r="AA47" s="23"/>
      <c r="AB47" s="23"/>
      <c r="AC47" s="23"/>
      <c r="AD47" s="24"/>
      <c r="AE47" s="39"/>
    </row>
    <row r="48" spans="1:31" ht="23.25" thickBot="1" x14ac:dyDescent="0.25">
      <c r="A48" s="34" t="s">
        <v>63</v>
      </c>
      <c r="D48" s="24">
        <f t="shared" si="5"/>
        <v>7059</v>
      </c>
      <c r="E48" s="23">
        <f t="shared" ref="E48:AE48" si="17">E49+E50+E51+E52+E53+E54+E55</f>
        <v>308</v>
      </c>
      <c r="F48" s="23">
        <f t="shared" si="17"/>
        <v>957</v>
      </c>
      <c r="G48" s="23">
        <f t="shared" si="17"/>
        <v>576</v>
      </c>
      <c r="H48" s="24">
        <f t="shared" si="0"/>
        <v>1841</v>
      </c>
      <c r="I48" s="23">
        <f t="shared" si="17"/>
        <v>365</v>
      </c>
      <c r="J48" s="23">
        <f t="shared" si="17"/>
        <v>681</v>
      </c>
      <c r="K48" s="23">
        <f t="shared" si="17"/>
        <v>0</v>
      </c>
      <c r="L48" s="23">
        <f t="shared" si="17"/>
        <v>511</v>
      </c>
      <c r="M48" s="23">
        <f t="shared" si="17"/>
        <v>0</v>
      </c>
      <c r="N48" s="24">
        <f t="shared" si="1"/>
        <v>1557</v>
      </c>
      <c r="O48" s="23">
        <f t="shared" si="17"/>
        <v>0</v>
      </c>
      <c r="P48" s="23">
        <f t="shared" si="17"/>
        <v>305</v>
      </c>
      <c r="Q48" s="23">
        <f t="shared" si="17"/>
        <v>0</v>
      </c>
      <c r="R48" s="23">
        <f t="shared" si="17"/>
        <v>1348</v>
      </c>
      <c r="S48" s="23">
        <f t="shared" si="17"/>
        <v>0</v>
      </c>
      <c r="T48" s="23">
        <f t="shared" si="17"/>
        <v>32</v>
      </c>
      <c r="U48" s="23">
        <f t="shared" si="17"/>
        <v>0</v>
      </c>
      <c r="V48" s="24">
        <f t="shared" si="2"/>
        <v>1685</v>
      </c>
      <c r="W48" s="23">
        <f t="shared" si="17"/>
        <v>0</v>
      </c>
      <c r="X48" s="23">
        <f t="shared" si="17"/>
        <v>155</v>
      </c>
      <c r="Y48" s="23">
        <f t="shared" si="17"/>
        <v>0</v>
      </c>
      <c r="Z48" s="23">
        <f t="shared" si="17"/>
        <v>1140</v>
      </c>
      <c r="AA48" s="23">
        <f t="shared" si="17"/>
        <v>0</v>
      </c>
      <c r="AB48" s="23">
        <f t="shared" si="17"/>
        <v>681</v>
      </c>
      <c r="AC48" s="23">
        <f t="shared" si="17"/>
        <v>0</v>
      </c>
      <c r="AD48" s="24">
        <f t="shared" si="4"/>
        <v>1976</v>
      </c>
      <c r="AE48" s="23">
        <f t="shared" si="17"/>
        <v>0</v>
      </c>
    </row>
    <row r="49" spans="1:30" ht="12" thickBot="1" x14ac:dyDescent="0.25">
      <c r="A49" s="44" t="s">
        <v>64</v>
      </c>
      <c r="D49" s="24">
        <f t="shared" si="5"/>
        <v>5699</v>
      </c>
      <c r="E49" s="23">
        <v>300</v>
      </c>
      <c r="F49" s="23">
        <v>914</v>
      </c>
      <c r="G49" s="23">
        <v>522</v>
      </c>
      <c r="H49" s="24">
        <f t="shared" si="0"/>
        <v>1736</v>
      </c>
      <c r="I49" s="23">
        <v>198</v>
      </c>
      <c r="J49" s="23">
        <v>487</v>
      </c>
      <c r="K49" s="23"/>
      <c r="L49" s="23">
        <v>511</v>
      </c>
      <c r="M49" s="23"/>
      <c r="N49" s="24">
        <f t="shared" si="1"/>
        <v>1196</v>
      </c>
      <c r="O49" s="23"/>
      <c r="P49" s="23">
        <v>240</v>
      </c>
      <c r="Q49" s="23"/>
      <c r="R49" s="23">
        <v>1277</v>
      </c>
      <c r="S49" s="23"/>
      <c r="T49" s="23">
        <v>0</v>
      </c>
      <c r="U49" s="23"/>
      <c r="V49" s="24">
        <f t="shared" si="2"/>
        <v>1517</v>
      </c>
      <c r="W49" s="23"/>
      <c r="X49" s="23">
        <v>150</v>
      </c>
      <c r="Y49" s="23"/>
      <c r="Z49" s="23">
        <v>1100</v>
      </c>
      <c r="AA49" s="23"/>
      <c r="AB49" s="23">
        <v>0</v>
      </c>
      <c r="AC49" s="23"/>
      <c r="AD49" s="24">
        <f t="shared" si="4"/>
        <v>1250</v>
      </c>
    </row>
    <row r="50" spans="1:30" ht="18.600000000000001" customHeight="1" thickBot="1" x14ac:dyDescent="0.25">
      <c r="A50" s="37" t="s">
        <v>65</v>
      </c>
      <c r="D50" s="24">
        <f t="shared" si="5"/>
        <v>125</v>
      </c>
      <c r="E50" s="23">
        <v>8</v>
      </c>
      <c r="F50" s="23">
        <v>8</v>
      </c>
      <c r="G50" s="23">
        <v>20</v>
      </c>
      <c r="H50" s="24">
        <f t="shared" si="0"/>
        <v>36</v>
      </c>
      <c r="I50" s="23">
        <v>20</v>
      </c>
      <c r="J50" s="23">
        <v>20</v>
      </c>
      <c r="K50" s="23"/>
      <c r="L50" s="23">
        <v>0</v>
      </c>
      <c r="M50" s="23"/>
      <c r="N50" s="24">
        <f t="shared" si="1"/>
        <v>40</v>
      </c>
      <c r="O50" s="23"/>
      <c r="P50" s="23">
        <v>0</v>
      </c>
      <c r="Q50" s="23"/>
      <c r="R50" s="23">
        <v>6</v>
      </c>
      <c r="S50" s="23"/>
      <c r="T50" s="23">
        <v>8</v>
      </c>
      <c r="U50" s="23"/>
      <c r="V50" s="24">
        <f t="shared" si="2"/>
        <v>14</v>
      </c>
      <c r="W50" s="23"/>
      <c r="X50" s="23">
        <v>5</v>
      </c>
      <c r="Y50" s="23"/>
      <c r="Z50" s="23">
        <v>15</v>
      </c>
      <c r="AA50" s="23"/>
      <c r="AB50" s="23">
        <v>15</v>
      </c>
      <c r="AC50" s="23"/>
      <c r="AD50" s="24">
        <f t="shared" si="4"/>
        <v>35</v>
      </c>
    </row>
    <row r="51" spans="1:30" ht="47.45" customHeight="1" thickBot="1" x14ac:dyDescent="0.25">
      <c r="A51" s="37" t="s">
        <v>66</v>
      </c>
      <c r="D51" s="24">
        <f t="shared" si="5"/>
        <v>57</v>
      </c>
      <c r="E51" s="23">
        <v>0</v>
      </c>
      <c r="F51" s="23">
        <v>0</v>
      </c>
      <c r="G51" s="23">
        <v>0</v>
      </c>
      <c r="H51" s="24">
        <f t="shared" si="0"/>
        <v>0</v>
      </c>
      <c r="I51" s="23">
        <v>17</v>
      </c>
      <c r="J51" s="23">
        <v>9</v>
      </c>
      <c r="K51" s="23"/>
      <c r="L51" s="23">
        <v>0</v>
      </c>
      <c r="M51" s="23"/>
      <c r="N51" s="24">
        <f t="shared" si="1"/>
        <v>26</v>
      </c>
      <c r="O51" s="23"/>
      <c r="P51" s="23">
        <v>0</v>
      </c>
      <c r="Q51" s="23"/>
      <c r="R51" s="23">
        <v>0</v>
      </c>
      <c r="S51" s="23"/>
      <c r="T51" s="23">
        <v>0</v>
      </c>
      <c r="U51" s="23"/>
      <c r="V51" s="24">
        <f t="shared" si="2"/>
        <v>0</v>
      </c>
      <c r="W51" s="23"/>
      <c r="X51" s="23">
        <v>0</v>
      </c>
      <c r="Y51" s="23"/>
      <c r="Z51" s="23">
        <v>25</v>
      </c>
      <c r="AA51" s="23"/>
      <c r="AB51" s="23">
        <v>6</v>
      </c>
      <c r="AC51" s="23"/>
      <c r="AD51" s="24">
        <f t="shared" si="4"/>
        <v>31</v>
      </c>
    </row>
    <row r="52" spans="1:30" ht="48.6" customHeight="1" thickBot="1" x14ac:dyDescent="0.25">
      <c r="A52" s="37" t="s">
        <v>67</v>
      </c>
      <c r="D52" s="24">
        <f t="shared" si="5"/>
        <v>1078</v>
      </c>
      <c r="E52" s="23">
        <v>0</v>
      </c>
      <c r="F52" s="23">
        <v>35</v>
      </c>
      <c r="G52" s="23">
        <v>34</v>
      </c>
      <c r="H52" s="24">
        <f t="shared" si="0"/>
        <v>69</v>
      </c>
      <c r="I52" s="23">
        <v>130</v>
      </c>
      <c r="J52" s="23">
        <v>65</v>
      </c>
      <c r="K52" s="23"/>
      <c r="L52" s="23">
        <v>0</v>
      </c>
      <c r="M52" s="23"/>
      <c r="N52" s="24">
        <f t="shared" si="1"/>
        <v>195</v>
      </c>
      <c r="O52" s="23"/>
      <c r="P52" s="23">
        <v>65</v>
      </c>
      <c r="Q52" s="23"/>
      <c r="R52" s="23">
        <v>65</v>
      </c>
      <c r="S52" s="23"/>
      <c r="T52" s="23">
        <v>24</v>
      </c>
      <c r="U52" s="23"/>
      <c r="V52" s="24">
        <f t="shared" si="2"/>
        <v>154</v>
      </c>
      <c r="W52" s="23"/>
      <c r="X52" s="23">
        <v>0</v>
      </c>
      <c r="Y52" s="23"/>
      <c r="Z52" s="23">
        <v>0</v>
      </c>
      <c r="AA52" s="23"/>
      <c r="AB52" s="23">
        <v>660</v>
      </c>
      <c r="AC52" s="23"/>
      <c r="AD52" s="24">
        <f t="shared" si="4"/>
        <v>660</v>
      </c>
    </row>
    <row r="53" spans="1:30" ht="51.6" hidden="1" customHeight="1" x14ac:dyDescent="0.2">
      <c r="A53" s="45"/>
      <c r="D53" s="24">
        <f t="shared" si="5"/>
        <v>0</v>
      </c>
      <c r="E53" s="23"/>
      <c r="F53" s="23">
        <v>0</v>
      </c>
      <c r="G53" s="23">
        <v>0</v>
      </c>
      <c r="H53" s="24">
        <f t="shared" si="0"/>
        <v>0</v>
      </c>
      <c r="I53" s="23">
        <v>0</v>
      </c>
      <c r="J53" s="23">
        <v>0</v>
      </c>
      <c r="K53" s="23"/>
      <c r="L53" s="23">
        <v>0</v>
      </c>
      <c r="M53" s="23"/>
      <c r="N53" s="24">
        <f t="shared" si="1"/>
        <v>0</v>
      </c>
      <c r="O53" s="23"/>
      <c r="P53" s="23">
        <v>0</v>
      </c>
      <c r="Q53" s="23"/>
      <c r="R53" s="23">
        <v>0</v>
      </c>
      <c r="S53" s="23"/>
      <c r="T53" s="23">
        <v>0</v>
      </c>
      <c r="U53" s="23"/>
      <c r="V53" s="24">
        <f t="shared" si="2"/>
        <v>0</v>
      </c>
      <c r="W53" s="23"/>
      <c r="X53" s="23">
        <v>0</v>
      </c>
      <c r="Y53" s="23"/>
      <c r="Z53" s="23">
        <v>0</v>
      </c>
      <c r="AA53" s="23"/>
      <c r="AB53" s="23">
        <v>0</v>
      </c>
      <c r="AC53" s="23"/>
      <c r="AD53" s="24">
        <f t="shared" si="4"/>
        <v>0</v>
      </c>
    </row>
    <row r="54" spans="1:30" ht="45.6" customHeight="1" thickBot="1" x14ac:dyDescent="0.25">
      <c r="A54" s="45" t="s">
        <v>68</v>
      </c>
      <c r="D54" s="24">
        <f t="shared" si="5"/>
        <v>100</v>
      </c>
      <c r="E54" s="23">
        <v>0</v>
      </c>
      <c r="F54" s="23">
        <v>0</v>
      </c>
      <c r="G54" s="23">
        <v>0</v>
      </c>
      <c r="H54" s="24">
        <f t="shared" si="0"/>
        <v>0</v>
      </c>
      <c r="I54" s="23">
        <v>0</v>
      </c>
      <c r="J54" s="23">
        <v>100</v>
      </c>
      <c r="K54" s="23"/>
      <c r="L54" s="23">
        <v>0</v>
      </c>
      <c r="M54" s="23"/>
      <c r="N54" s="24">
        <f t="shared" si="1"/>
        <v>100</v>
      </c>
      <c r="O54" s="23"/>
      <c r="P54" s="23">
        <v>0</v>
      </c>
      <c r="Q54" s="23"/>
      <c r="R54" s="23">
        <v>0</v>
      </c>
      <c r="S54" s="23"/>
      <c r="T54" s="23">
        <v>0</v>
      </c>
      <c r="U54" s="23"/>
      <c r="V54" s="24">
        <f t="shared" si="2"/>
        <v>0</v>
      </c>
      <c r="W54" s="23"/>
      <c r="X54" s="23">
        <v>0</v>
      </c>
      <c r="Y54" s="23"/>
      <c r="Z54" s="23">
        <v>0</v>
      </c>
      <c r="AA54" s="23"/>
      <c r="AB54" s="23">
        <v>0</v>
      </c>
      <c r="AC54" s="23"/>
      <c r="AD54" s="24">
        <f t="shared" si="4"/>
        <v>0</v>
      </c>
    </row>
    <row r="55" spans="1:30" ht="12" thickBot="1" x14ac:dyDescent="0.25">
      <c r="A55" s="46" t="s">
        <v>69</v>
      </c>
      <c r="D55" s="24">
        <f t="shared" si="5"/>
        <v>0</v>
      </c>
      <c r="E55" s="47">
        <v>0</v>
      </c>
      <c r="F55" s="47">
        <v>0</v>
      </c>
      <c r="G55" s="47">
        <v>0</v>
      </c>
      <c r="H55" s="24">
        <f t="shared" si="0"/>
        <v>0</v>
      </c>
      <c r="I55" s="47">
        <v>0</v>
      </c>
      <c r="J55" s="47">
        <v>0</v>
      </c>
      <c r="K55" s="47"/>
      <c r="L55" s="47">
        <v>0</v>
      </c>
      <c r="M55" s="47"/>
      <c r="N55" s="24">
        <f t="shared" si="1"/>
        <v>0</v>
      </c>
      <c r="O55" s="47"/>
      <c r="P55" s="47">
        <v>0</v>
      </c>
      <c r="Q55" s="47"/>
      <c r="R55" s="47">
        <v>0</v>
      </c>
      <c r="S55" s="47"/>
      <c r="T55" s="47">
        <v>0</v>
      </c>
      <c r="U55" s="47"/>
      <c r="V55" s="24">
        <f t="shared" si="2"/>
        <v>0</v>
      </c>
      <c r="W55" s="47"/>
      <c r="X55" s="47">
        <v>0</v>
      </c>
      <c r="Y55" s="47"/>
      <c r="Z55" s="47">
        <v>0</v>
      </c>
      <c r="AA55" s="47"/>
      <c r="AB55" s="47">
        <v>0</v>
      </c>
      <c r="AC55" s="47"/>
      <c r="AD55" s="24">
        <f t="shared" si="4"/>
        <v>0</v>
      </c>
    </row>
    <row r="56" spans="1:30" ht="23.25" thickBot="1" x14ac:dyDescent="0.25">
      <c r="A56" s="20" t="s">
        <v>70</v>
      </c>
      <c r="B56" s="23"/>
      <c r="C56" s="23"/>
      <c r="D56" s="24">
        <f t="shared" si="5"/>
        <v>100</v>
      </c>
      <c r="E56" s="23">
        <f t="shared" ref="E56:S57" si="18">E57</f>
        <v>0</v>
      </c>
      <c r="F56" s="23">
        <f t="shared" si="18"/>
        <v>0</v>
      </c>
      <c r="G56" s="23">
        <f t="shared" si="18"/>
        <v>0</v>
      </c>
      <c r="H56" s="24">
        <f t="shared" si="0"/>
        <v>0</v>
      </c>
      <c r="I56" s="23">
        <f t="shared" si="18"/>
        <v>65.099999999999994</v>
      </c>
      <c r="J56" s="23">
        <f t="shared" si="18"/>
        <v>26</v>
      </c>
      <c r="K56" s="23">
        <f t="shared" si="18"/>
        <v>0</v>
      </c>
      <c r="L56" s="23">
        <f t="shared" si="18"/>
        <v>0</v>
      </c>
      <c r="M56" s="23">
        <f t="shared" si="18"/>
        <v>0</v>
      </c>
      <c r="N56" s="24">
        <f t="shared" si="1"/>
        <v>91.1</v>
      </c>
      <c r="O56" s="23">
        <f t="shared" si="18"/>
        <v>0</v>
      </c>
      <c r="P56" s="23">
        <f>P57+P59</f>
        <v>9</v>
      </c>
      <c r="Q56" s="23">
        <f t="shared" si="18"/>
        <v>0</v>
      </c>
      <c r="R56" s="23">
        <f t="shared" si="18"/>
        <v>0</v>
      </c>
      <c r="S56" s="23">
        <f t="shared" si="18"/>
        <v>0</v>
      </c>
      <c r="T56" s="23">
        <f>T57</f>
        <v>0</v>
      </c>
      <c r="U56" s="23">
        <f t="shared" ref="U56:AC57" si="19">U57</f>
        <v>0</v>
      </c>
      <c r="V56" s="24">
        <f t="shared" si="2"/>
        <v>9</v>
      </c>
      <c r="W56" s="23">
        <f t="shared" si="19"/>
        <v>0</v>
      </c>
      <c r="X56" s="23">
        <f t="shared" si="19"/>
        <v>0</v>
      </c>
      <c r="Y56" s="23">
        <f t="shared" si="19"/>
        <v>0</v>
      </c>
      <c r="Z56" s="23">
        <f t="shared" si="19"/>
        <v>0</v>
      </c>
      <c r="AA56" s="23">
        <f t="shared" si="19"/>
        <v>0</v>
      </c>
      <c r="AB56" s="23">
        <f t="shared" si="19"/>
        <v>-0.1</v>
      </c>
      <c r="AC56" s="23">
        <f t="shared" si="19"/>
        <v>0</v>
      </c>
      <c r="AD56" s="24">
        <f t="shared" si="4"/>
        <v>-0.1</v>
      </c>
    </row>
    <row r="57" spans="1:30" ht="72.599999999999994" customHeight="1" thickBot="1" x14ac:dyDescent="0.25">
      <c r="A57" s="32" t="s">
        <v>71</v>
      </c>
      <c r="B57" s="23"/>
      <c r="C57" s="23"/>
      <c r="D57" s="24">
        <f t="shared" si="5"/>
        <v>91</v>
      </c>
      <c r="E57" s="23">
        <f t="shared" si="18"/>
        <v>0</v>
      </c>
      <c r="F57" s="23">
        <f t="shared" si="18"/>
        <v>0</v>
      </c>
      <c r="G57" s="23">
        <f t="shared" si="18"/>
        <v>0</v>
      </c>
      <c r="H57" s="24">
        <f t="shared" si="0"/>
        <v>0</v>
      </c>
      <c r="I57" s="23">
        <f t="shared" si="18"/>
        <v>65.099999999999994</v>
      </c>
      <c r="J57" s="23">
        <f t="shared" si="18"/>
        <v>26</v>
      </c>
      <c r="K57" s="23">
        <f t="shared" si="18"/>
        <v>0</v>
      </c>
      <c r="L57" s="23">
        <f t="shared" si="18"/>
        <v>0</v>
      </c>
      <c r="M57" s="23">
        <f t="shared" si="18"/>
        <v>0</v>
      </c>
      <c r="N57" s="24">
        <f t="shared" si="1"/>
        <v>91.1</v>
      </c>
      <c r="O57" s="23">
        <f t="shared" si="18"/>
        <v>0</v>
      </c>
      <c r="P57" s="23">
        <f t="shared" si="18"/>
        <v>0</v>
      </c>
      <c r="Q57" s="23">
        <f t="shared" si="18"/>
        <v>0</v>
      </c>
      <c r="R57" s="23">
        <f t="shared" si="18"/>
        <v>0</v>
      </c>
      <c r="S57" s="23">
        <f t="shared" si="18"/>
        <v>0</v>
      </c>
      <c r="T57" s="23">
        <f>T58</f>
        <v>0</v>
      </c>
      <c r="U57" s="23">
        <f t="shared" si="19"/>
        <v>0</v>
      </c>
      <c r="V57" s="24">
        <f t="shared" si="2"/>
        <v>0</v>
      </c>
      <c r="W57" s="23">
        <f t="shared" si="19"/>
        <v>0</v>
      </c>
      <c r="X57" s="23">
        <f t="shared" si="19"/>
        <v>0</v>
      </c>
      <c r="Y57" s="23">
        <f t="shared" si="19"/>
        <v>0</v>
      </c>
      <c r="Z57" s="23">
        <f t="shared" si="19"/>
        <v>0</v>
      </c>
      <c r="AA57" s="23">
        <f t="shared" si="19"/>
        <v>0</v>
      </c>
      <c r="AB57" s="23">
        <f t="shared" si="19"/>
        <v>-0.1</v>
      </c>
      <c r="AC57" s="23">
        <f t="shared" si="19"/>
        <v>0</v>
      </c>
      <c r="AD57" s="24">
        <f t="shared" si="4"/>
        <v>-0.1</v>
      </c>
    </row>
    <row r="58" spans="1:30" ht="12" thickBot="1" x14ac:dyDescent="0.25">
      <c r="A58" s="32" t="s">
        <v>72</v>
      </c>
      <c r="B58" s="23"/>
      <c r="C58" s="23"/>
      <c r="D58" s="24">
        <f t="shared" si="5"/>
        <v>91</v>
      </c>
      <c r="E58" s="23"/>
      <c r="F58" s="23"/>
      <c r="G58" s="23"/>
      <c r="H58" s="24">
        <f t="shared" si="0"/>
        <v>0</v>
      </c>
      <c r="I58" s="23">
        <v>65.099999999999994</v>
      </c>
      <c r="J58" s="23">
        <v>26</v>
      </c>
      <c r="K58" s="23"/>
      <c r="L58" s="23">
        <v>0</v>
      </c>
      <c r="M58" s="23"/>
      <c r="N58" s="24">
        <f t="shared" si="1"/>
        <v>91.1</v>
      </c>
      <c r="O58" s="23"/>
      <c r="P58" s="23"/>
      <c r="Q58" s="23"/>
      <c r="R58" s="23">
        <v>0</v>
      </c>
      <c r="S58" s="23"/>
      <c r="T58" s="23">
        <v>0</v>
      </c>
      <c r="U58" s="23"/>
      <c r="V58" s="24">
        <f t="shared" si="2"/>
        <v>0</v>
      </c>
      <c r="W58" s="23"/>
      <c r="X58" s="23"/>
      <c r="Y58" s="23"/>
      <c r="Z58" s="23"/>
      <c r="AA58" s="23"/>
      <c r="AB58" s="23">
        <v>-0.1</v>
      </c>
      <c r="AC58" s="23"/>
      <c r="AD58" s="24">
        <f t="shared" si="4"/>
        <v>-0.1</v>
      </c>
    </row>
    <row r="59" spans="1:30" ht="12" thickBot="1" x14ac:dyDescent="0.25">
      <c r="A59" s="48" t="s">
        <v>73</v>
      </c>
      <c r="B59" s="27"/>
      <c r="C59" s="27"/>
      <c r="D59" s="24">
        <f t="shared" si="5"/>
        <v>9</v>
      </c>
      <c r="E59" s="23"/>
      <c r="F59" s="23"/>
      <c r="G59" s="23"/>
      <c r="H59" s="24">
        <f t="shared" si="0"/>
        <v>0</v>
      </c>
      <c r="I59" s="23"/>
      <c r="J59" s="23"/>
      <c r="K59" s="23"/>
      <c r="L59" s="23"/>
      <c r="M59" s="23"/>
      <c r="N59" s="24">
        <f t="shared" si="1"/>
        <v>0</v>
      </c>
      <c r="O59" s="23"/>
      <c r="P59" s="23">
        <v>9</v>
      </c>
      <c r="Q59" s="23"/>
      <c r="R59" s="23"/>
      <c r="S59" s="23"/>
      <c r="T59" s="23"/>
      <c r="U59" s="23"/>
      <c r="V59" s="24">
        <f t="shared" si="2"/>
        <v>9</v>
      </c>
      <c r="W59" s="23"/>
      <c r="X59" s="23"/>
      <c r="Y59" s="23"/>
      <c r="Z59" s="23"/>
      <c r="AA59" s="23"/>
      <c r="AB59" s="23"/>
      <c r="AC59" s="23"/>
      <c r="AD59" s="24">
        <f t="shared" si="4"/>
        <v>0</v>
      </c>
    </row>
    <row r="60" spans="1:30" ht="12" thickBot="1" x14ac:dyDescent="0.25">
      <c r="A60" s="49" t="s">
        <v>74</v>
      </c>
      <c r="B60" s="27"/>
      <c r="C60" s="27"/>
      <c r="D60" s="24">
        <f t="shared" si="5"/>
        <v>0</v>
      </c>
      <c r="E60" s="23">
        <f t="shared" ref="E60:Q60" si="20">E61+E62</f>
        <v>0</v>
      </c>
      <c r="F60" s="23">
        <f t="shared" si="20"/>
        <v>0</v>
      </c>
      <c r="G60" s="23">
        <f t="shared" si="20"/>
        <v>0</v>
      </c>
      <c r="H60" s="24">
        <f t="shared" si="0"/>
        <v>0</v>
      </c>
      <c r="I60" s="23">
        <f t="shared" si="20"/>
        <v>0</v>
      </c>
      <c r="J60" s="23">
        <f t="shared" si="20"/>
        <v>0</v>
      </c>
      <c r="K60" s="23">
        <f t="shared" si="20"/>
        <v>0</v>
      </c>
      <c r="L60" s="23">
        <f t="shared" si="20"/>
        <v>0</v>
      </c>
      <c r="M60" s="23">
        <f t="shared" si="20"/>
        <v>0</v>
      </c>
      <c r="N60" s="24">
        <f t="shared" si="1"/>
        <v>0</v>
      </c>
      <c r="O60" s="23">
        <f t="shared" si="20"/>
        <v>0</v>
      </c>
      <c r="P60" s="23">
        <f t="shared" si="20"/>
        <v>0</v>
      </c>
      <c r="Q60" s="23">
        <f t="shared" si="20"/>
        <v>0</v>
      </c>
      <c r="R60" s="23">
        <f>R61+R62</f>
        <v>0</v>
      </c>
      <c r="S60" s="23">
        <f t="shared" ref="S60:AC60" si="21">S61+S62</f>
        <v>0</v>
      </c>
      <c r="T60" s="23">
        <f t="shared" si="21"/>
        <v>0</v>
      </c>
      <c r="U60" s="23">
        <f t="shared" si="21"/>
        <v>0</v>
      </c>
      <c r="V60" s="24">
        <f t="shared" si="2"/>
        <v>0</v>
      </c>
      <c r="W60" s="23">
        <f t="shared" si="21"/>
        <v>0</v>
      </c>
      <c r="X60" s="23">
        <f t="shared" si="21"/>
        <v>0</v>
      </c>
      <c r="Y60" s="23">
        <f t="shared" si="21"/>
        <v>0</v>
      </c>
      <c r="Z60" s="23">
        <f t="shared" si="21"/>
        <v>5</v>
      </c>
      <c r="AA60" s="23">
        <f t="shared" si="21"/>
        <v>0</v>
      </c>
      <c r="AB60" s="23">
        <f t="shared" si="21"/>
        <v>-5</v>
      </c>
      <c r="AC60" s="23">
        <f t="shared" si="21"/>
        <v>0</v>
      </c>
      <c r="AD60" s="24">
        <f t="shared" si="4"/>
        <v>0</v>
      </c>
    </row>
    <row r="61" spans="1:30" ht="12" thickBot="1" x14ac:dyDescent="0.25">
      <c r="A61" s="48" t="s">
        <v>75</v>
      </c>
      <c r="B61" s="27"/>
      <c r="C61" s="27"/>
      <c r="D61" s="24">
        <f t="shared" si="5"/>
        <v>0</v>
      </c>
      <c r="E61" s="23"/>
      <c r="F61" s="23"/>
      <c r="G61" s="23">
        <v>0</v>
      </c>
      <c r="H61" s="24">
        <f t="shared" si="0"/>
        <v>0</v>
      </c>
      <c r="I61" s="23"/>
      <c r="J61" s="23">
        <v>0</v>
      </c>
      <c r="K61" s="23"/>
      <c r="L61" s="23"/>
      <c r="M61" s="23"/>
      <c r="N61" s="24">
        <f t="shared" si="1"/>
        <v>0</v>
      </c>
      <c r="O61" s="23"/>
      <c r="P61" s="23">
        <v>0</v>
      </c>
      <c r="Q61" s="23"/>
      <c r="R61" s="23">
        <v>0</v>
      </c>
      <c r="S61" s="23"/>
      <c r="T61" s="23"/>
      <c r="U61" s="23"/>
      <c r="V61" s="24">
        <f t="shared" si="2"/>
        <v>0</v>
      </c>
      <c r="W61" s="23"/>
      <c r="X61" s="23"/>
      <c r="Y61" s="23"/>
      <c r="Z61" s="23"/>
      <c r="AA61" s="23"/>
      <c r="AB61" s="23">
        <v>0</v>
      </c>
      <c r="AC61" s="23"/>
      <c r="AD61" s="24">
        <f t="shared" si="4"/>
        <v>0</v>
      </c>
    </row>
    <row r="62" spans="1:30" ht="12" thickBot="1" x14ac:dyDescent="0.25">
      <c r="A62" s="37" t="s">
        <v>43</v>
      </c>
      <c r="B62" s="27"/>
      <c r="C62" s="27"/>
      <c r="D62" s="24">
        <f t="shared" si="5"/>
        <v>0</v>
      </c>
      <c r="E62" s="23"/>
      <c r="F62" s="23"/>
      <c r="G62" s="23">
        <v>0</v>
      </c>
      <c r="H62" s="24">
        <f t="shared" si="0"/>
        <v>0</v>
      </c>
      <c r="I62" s="23"/>
      <c r="J62" s="23">
        <v>0</v>
      </c>
      <c r="K62" s="23"/>
      <c r="L62" s="23"/>
      <c r="M62" s="23"/>
      <c r="N62" s="24">
        <f t="shared" si="1"/>
        <v>0</v>
      </c>
      <c r="O62" s="23"/>
      <c r="P62" s="23"/>
      <c r="Q62" s="23"/>
      <c r="R62" s="23">
        <v>0</v>
      </c>
      <c r="S62" s="23"/>
      <c r="T62" s="23"/>
      <c r="U62" s="23"/>
      <c r="V62" s="24">
        <f t="shared" si="2"/>
        <v>0</v>
      </c>
      <c r="W62" s="23"/>
      <c r="X62" s="23"/>
      <c r="Y62" s="23"/>
      <c r="Z62" s="23">
        <v>5</v>
      </c>
      <c r="AA62" s="23"/>
      <c r="AB62" s="23">
        <v>-5</v>
      </c>
      <c r="AC62" s="23"/>
      <c r="AD62" s="24">
        <f t="shared" si="4"/>
        <v>0</v>
      </c>
    </row>
    <row r="63" spans="1:30" ht="23.25" thickBot="1" x14ac:dyDescent="0.25">
      <c r="A63" s="38" t="s">
        <v>76</v>
      </c>
      <c r="B63" s="27"/>
      <c r="C63" s="27"/>
      <c r="D63" s="24">
        <f t="shared" si="5"/>
        <v>0.8</v>
      </c>
      <c r="E63" s="23"/>
      <c r="F63" s="23"/>
      <c r="G63" s="23"/>
      <c r="H63" s="24">
        <f t="shared" si="0"/>
        <v>0</v>
      </c>
      <c r="I63" s="23"/>
      <c r="J63" s="23"/>
      <c r="K63" s="23"/>
      <c r="L63" s="23"/>
      <c r="M63" s="23"/>
      <c r="N63" s="24">
        <f t="shared" si="1"/>
        <v>0</v>
      </c>
      <c r="O63" s="23"/>
      <c r="P63" s="23"/>
      <c r="Q63" s="23"/>
      <c r="R63" s="23"/>
      <c r="S63" s="23"/>
      <c r="T63" s="23"/>
      <c r="U63" s="23"/>
      <c r="V63" s="24">
        <f t="shared" si="2"/>
        <v>0</v>
      </c>
      <c r="W63" s="23"/>
      <c r="X63" s="23"/>
      <c r="Y63" s="23"/>
      <c r="Z63" s="23">
        <v>0.8</v>
      </c>
      <c r="AA63" s="23"/>
      <c r="AB63" s="23">
        <v>0</v>
      </c>
      <c r="AC63" s="23"/>
      <c r="AD63" s="24">
        <f t="shared" si="4"/>
        <v>0.8</v>
      </c>
    </row>
    <row r="64" spans="1:30" ht="34.5" thickBot="1" x14ac:dyDescent="0.25">
      <c r="A64" s="38" t="s">
        <v>77</v>
      </c>
      <c r="B64" s="27"/>
      <c r="C64" s="27"/>
      <c r="D64" s="24">
        <f t="shared" si="5"/>
        <v>778</v>
      </c>
      <c r="E64" s="23">
        <f>E65+E66+E67</f>
        <v>0</v>
      </c>
      <c r="F64" s="23">
        <f>F65+F66+F67</f>
        <v>0</v>
      </c>
      <c r="G64" s="23">
        <f>G65+G66+G67</f>
        <v>0</v>
      </c>
      <c r="H64" s="24">
        <f t="shared" si="0"/>
        <v>0</v>
      </c>
      <c r="I64" s="23">
        <f>I65+I66+I67</f>
        <v>68</v>
      </c>
      <c r="J64" s="23">
        <f>J65+J66+J67</f>
        <v>64</v>
      </c>
      <c r="K64" s="23">
        <f>K65+K66+K67</f>
        <v>0</v>
      </c>
      <c r="L64" s="23">
        <f>L65+L66+L67</f>
        <v>84</v>
      </c>
      <c r="M64" s="23"/>
      <c r="N64" s="24">
        <f t="shared" si="1"/>
        <v>216</v>
      </c>
      <c r="O64" s="23"/>
      <c r="P64" s="23">
        <f>P65+P66+P67</f>
        <v>83</v>
      </c>
      <c r="Q64" s="23">
        <f>Q65+Q66+Q67</f>
        <v>0</v>
      </c>
      <c r="R64" s="23">
        <f>R65+R66+R67</f>
        <v>92</v>
      </c>
      <c r="S64" s="23">
        <f>S65+S66+S67</f>
        <v>0</v>
      </c>
      <c r="T64" s="23">
        <f>T65+T66+T67</f>
        <v>100</v>
      </c>
      <c r="U64" s="23"/>
      <c r="V64" s="24">
        <f t="shared" si="2"/>
        <v>275</v>
      </c>
      <c r="W64" s="23"/>
      <c r="X64" s="23">
        <f>X65+X66+X67</f>
        <v>50</v>
      </c>
      <c r="Y64" s="23">
        <f>Y65+Y66+Y67</f>
        <v>0</v>
      </c>
      <c r="Z64" s="23">
        <f>Z65+Z66+Z67</f>
        <v>79</v>
      </c>
      <c r="AA64" s="23">
        <f>AA65+AA66+AA67</f>
        <v>0</v>
      </c>
      <c r="AB64" s="23">
        <f>AB65+AB66+AB67</f>
        <v>158</v>
      </c>
      <c r="AC64" s="23"/>
      <c r="AD64" s="24">
        <f t="shared" si="4"/>
        <v>287</v>
      </c>
    </row>
    <row r="65" spans="1:31" ht="12" thickBot="1" x14ac:dyDescent="0.25">
      <c r="A65" s="37" t="s">
        <v>78</v>
      </c>
      <c r="B65" s="27"/>
      <c r="C65" s="27"/>
      <c r="D65" s="24">
        <f t="shared" si="5"/>
        <v>587</v>
      </c>
      <c r="E65" s="23">
        <v>0</v>
      </c>
      <c r="F65" s="23">
        <v>0</v>
      </c>
      <c r="G65" s="23">
        <v>0</v>
      </c>
      <c r="H65" s="24">
        <f t="shared" si="0"/>
        <v>0</v>
      </c>
      <c r="I65" s="23">
        <v>51</v>
      </c>
      <c r="J65" s="23">
        <v>43</v>
      </c>
      <c r="K65" s="23"/>
      <c r="L65" s="23">
        <v>68</v>
      </c>
      <c r="M65" s="23"/>
      <c r="N65" s="24">
        <f t="shared" si="1"/>
        <v>162</v>
      </c>
      <c r="O65" s="23"/>
      <c r="P65" s="23">
        <v>66</v>
      </c>
      <c r="Q65" s="23"/>
      <c r="R65" s="23">
        <v>69</v>
      </c>
      <c r="S65" s="23"/>
      <c r="T65" s="23">
        <v>78</v>
      </c>
      <c r="U65" s="23"/>
      <c r="V65" s="24">
        <f t="shared" si="2"/>
        <v>213</v>
      </c>
      <c r="W65" s="23"/>
      <c r="X65" s="23">
        <v>34</v>
      </c>
      <c r="Y65" s="23"/>
      <c r="Z65" s="23">
        <v>61</v>
      </c>
      <c r="AA65" s="23"/>
      <c r="AB65" s="23">
        <v>117</v>
      </c>
      <c r="AC65" s="23"/>
      <c r="AD65" s="24">
        <f t="shared" si="4"/>
        <v>212</v>
      </c>
    </row>
    <row r="66" spans="1:31" ht="12" thickBot="1" x14ac:dyDescent="0.25">
      <c r="A66" s="37" t="s">
        <v>79</v>
      </c>
      <c r="B66" s="27"/>
      <c r="C66" s="27"/>
      <c r="D66" s="24">
        <f t="shared" si="5"/>
        <v>0</v>
      </c>
      <c r="E66" s="23"/>
      <c r="F66" s="23"/>
      <c r="G66" s="23"/>
      <c r="H66" s="24">
        <f t="shared" si="0"/>
        <v>0</v>
      </c>
      <c r="I66" s="23"/>
      <c r="J66" s="23"/>
      <c r="K66" s="23"/>
      <c r="L66" s="23"/>
      <c r="M66" s="23"/>
      <c r="N66" s="24">
        <f t="shared" si="1"/>
        <v>0</v>
      </c>
      <c r="O66" s="23"/>
      <c r="P66" s="23"/>
      <c r="Q66" s="23"/>
      <c r="R66" s="23"/>
      <c r="S66" s="23"/>
      <c r="T66" s="23"/>
      <c r="U66" s="23"/>
      <c r="V66" s="24">
        <f t="shared" si="2"/>
        <v>0</v>
      </c>
      <c r="W66" s="23"/>
      <c r="X66" s="23"/>
      <c r="Y66" s="23"/>
      <c r="Z66" s="23"/>
      <c r="AA66" s="23"/>
      <c r="AB66" s="23"/>
      <c r="AC66" s="23"/>
      <c r="AD66" s="24">
        <f t="shared" si="4"/>
        <v>0</v>
      </c>
    </row>
    <row r="67" spans="1:31" ht="12" thickBot="1" x14ac:dyDescent="0.25">
      <c r="A67" s="37" t="s">
        <v>80</v>
      </c>
      <c r="B67" s="27"/>
      <c r="C67" s="27"/>
      <c r="D67" s="24">
        <f t="shared" si="5"/>
        <v>191</v>
      </c>
      <c r="E67" s="23">
        <v>0</v>
      </c>
      <c r="F67" s="23">
        <v>0</v>
      </c>
      <c r="G67" s="23">
        <v>0</v>
      </c>
      <c r="H67" s="24">
        <f t="shared" si="0"/>
        <v>0</v>
      </c>
      <c r="I67" s="23">
        <v>17</v>
      </c>
      <c r="J67" s="23">
        <v>21</v>
      </c>
      <c r="K67" s="23"/>
      <c r="L67" s="23">
        <v>16</v>
      </c>
      <c r="M67" s="23"/>
      <c r="N67" s="24">
        <f t="shared" si="1"/>
        <v>54</v>
      </c>
      <c r="O67" s="23"/>
      <c r="P67" s="23">
        <v>17</v>
      </c>
      <c r="Q67" s="23"/>
      <c r="R67" s="23">
        <v>23</v>
      </c>
      <c r="S67" s="23"/>
      <c r="T67" s="23">
        <v>22</v>
      </c>
      <c r="U67" s="23"/>
      <c r="V67" s="24">
        <f t="shared" si="2"/>
        <v>62</v>
      </c>
      <c r="W67" s="23"/>
      <c r="X67" s="23">
        <v>16</v>
      </c>
      <c r="Y67" s="23"/>
      <c r="Z67" s="23">
        <v>18</v>
      </c>
      <c r="AA67" s="23"/>
      <c r="AB67" s="23">
        <v>41</v>
      </c>
      <c r="AC67" s="23"/>
      <c r="AD67" s="24">
        <f t="shared" si="4"/>
        <v>75</v>
      </c>
    </row>
    <row r="68" spans="1:31" ht="39" customHeight="1" thickBot="1" x14ac:dyDescent="0.25">
      <c r="A68" s="38" t="s">
        <v>81</v>
      </c>
      <c r="D68" s="24">
        <f t="shared" si="5"/>
        <v>4056</v>
      </c>
      <c r="E68" s="23">
        <f t="shared" ref="E68:AE68" si="22">E69+E71+E70+E72+E73+E74+E75+E76+E77+E78+E79</f>
        <v>113</v>
      </c>
      <c r="F68" s="23">
        <f t="shared" si="22"/>
        <v>257</v>
      </c>
      <c r="G68" s="23">
        <f t="shared" si="22"/>
        <v>293</v>
      </c>
      <c r="H68" s="24">
        <f t="shared" si="0"/>
        <v>663</v>
      </c>
      <c r="I68" s="23">
        <f t="shared" si="22"/>
        <v>360</v>
      </c>
      <c r="J68" s="23">
        <f t="shared" si="22"/>
        <v>384</v>
      </c>
      <c r="K68" s="23">
        <f t="shared" si="22"/>
        <v>0</v>
      </c>
      <c r="L68" s="23">
        <f t="shared" si="22"/>
        <v>302</v>
      </c>
      <c r="M68" s="23">
        <f t="shared" si="22"/>
        <v>0</v>
      </c>
      <c r="N68" s="24">
        <f t="shared" si="1"/>
        <v>1046</v>
      </c>
      <c r="O68" s="23">
        <f t="shared" si="22"/>
        <v>0</v>
      </c>
      <c r="P68" s="23">
        <f t="shared" si="22"/>
        <v>364</v>
      </c>
      <c r="Q68" s="23">
        <f t="shared" si="22"/>
        <v>0</v>
      </c>
      <c r="R68" s="23">
        <f t="shared" si="22"/>
        <v>244</v>
      </c>
      <c r="S68" s="23">
        <f t="shared" si="22"/>
        <v>0</v>
      </c>
      <c r="T68" s="23">
        <f t="shared" si="22"/>
        <v>281</v>
      </c>
      <c r="U68" s="23">
        <f t="shared" si="22"/>
        <v>0</v>
      </c>
      <c r="V68" s="24">
        <f t="shared" si="2"/>
        <v>889</v>
      </c>
      <c r="W68" s="23">
        <f t="shared" si="22"/>
        <v>0</v>
      </c>
      <c r="X68" s="23">
        <f t="shared" si="22"/>
        <v>350</v>
      </c>
      <c r="Y68" s="23">
        <f t="shared" si="22"/>
        <v>0</v>
      </c>
      <c r="Z68" s="23">
        <f t="shared" si="22"/>
        <v>292</v>
      </c>
      <c r="AA68" s="23">
        <f t="shared" si="22"/>
        <v>0</v>
      </c>
      <c r="AB68" s="23">
        <f t="shared" si="22"/>
        <v>816</v>
      </c>
      <c r="AC68" s="23">
        <f t="shared" si="22"/>
        <v>0</v>
      </c>
      <c r="AD68" s="24">
        <f t="shared" si="4"/>
        <v>1458</v>
      </c>
      <c r="AE68" s="23">
        <f t="shared" si="22"/>
        <v>0</v>
      </c>
    </row>
    <row r="69" spans="1:31" ht="12" thickBot="1" x14ac:dyDescent="0.25">
      <c r="A69" s="37" t="s">
        <v>82</v>
      </c>
      <c r="D69" s="24">
        <f t="shared" si="5"/>
        <v>2240</v>
      </c>
      <c r="E69" s="23">
        <v>78</v>
      </c>
      <c r="F69" s="23">
        <v>154</v>
      </c>
      <c r="G69" s="23">
        <v>169</v>
      </c>
      <c r="H69" s="24">
        <f t="shared" si="0"/>
        <v>401</v>
      </c>
      <c r="I69" s="23">
        <v>228</v>
      </c>
      <c r="J69" s="23">
        <v>215</v>
      </c>
      <c r="K69" s="23"/>
      <c r="L69" s="23">
        <v>191</v>
      </c>
      <c r="M69" s="23"/>
      <c r="N69" s="24">
        <f t="shared" si="1"/>
        <v>634</v>
      </c>
      <c r="O69" s="23"/>
      <c r="P69" s="23">
        <v>241</v>
      </c>
      <c r="Q69" s="23"/>
      <c r="R69" s="23">
        <v>138</v>
      </c>
      <c r="S69" s="23"/>
      <c r="T69" s="23">
        <v>148</v>
      </c>
      <c r="U69" s="23"/>
      <c r="V69" s="24">
        <f t="shared" si="2"/>
        <v>527</v>
      </c>
      <c r="W69" s="23"/>
      <c r="X69" s="23">
        <v>181</v>
      </c>
      <c r="Y69" s="23"/>
      <c r="Z69" s="23">
        <v>169</v>
      </c>
      <c r="AA69" s="23"/>
      <c r="AB69" s="23">
        <v>328</v>
      </c>
      <c r="AC69" s="23"/>
      <c r="AD69" s="24">
        <f t="shared" si="4"/>
        <v>678</v>
      </c>
    </row>
    <row r="70" spans="1:31" ht="12" thickBot="1" x14ac:dyDescent="0.25">
      <c r="A70" s="37" t="s">
        <v>79</v>
      </c>
      <c r="D70" s="24">
        <f t="shared" si="5"/>
        <v>0</v>
      </c>
      <c r="E70" s="23">
        <v>0</v>
      </c>
      <c r="F70" s="23">
        <v>0</v>
      </c>
      <c r="G70" s="23">
        <v>0</v>
      </c>
      <c r="H70" s="24">
        <f t="shared" si="0"/>
        <v>0</v>
      </c>
      <c r="I70" s="23">
        <v>0</v>
      </c>
      <c r="J70" s="23"/>
      <c r="K70" s="23"/>
      <c r="L70" s="23"/>
      <c r="M70" s="23"/>
      <c r="N70" s="24">
        <f t="shared" si="1"/>
        <v>0</v>
      </c>
      <c r="O70" s="23"/>
      <c r="P70" s="23">
        <v>0</v>
      </c>
      <c r="Q70" s="23"/>
      <c r="R70" s="23">
        <v>0</v>
      </c>
      <c r="S70" s="23"/>
      <c r="T70" s="23">
        <v>0</v>
      </c>
      <c r="U70" s="23"/>
      <c r="V70" s="24">
        <f t="shared" si="2"/>
        <v>0</v>
      </c>
      <c r="W70" s="23"/>
      <c r="X70" s="23"/>
      <c r="Y70" s="23"/>
      <c r="Z70" s="23"/>
      <c r="AA70" s="23"/>
      <c r="AB70" s="23"/>
      <c r="AC70" s="23"/>
      <c r="AD70" s="24">
        <f t="shared" si="4"/>
        <v>0</v>
      </c>
    </row>
    <row r="71" spans="1:31" ht="12" thickBot="1" x14ac:dyDescent="0.25">
      <c r="A71" s="37" t="s">
        <v>80</v>
      </c>
      <c r="D71" s="24">
        <f t="shared" si="5"/>
        <v>642</v>
      </c>
      <c r="E71" s="23">
        <v>6</v>
      </c>
      <c r="F71" s="23">
        <v>52</v>
      </c>
      <c r="G71" s="23">
        <v>43</v>
      </c>
      <c r="H71" s="24">
        <f t="shared" si="0"/>
        <v>101</v>
      </c>
      <c r="I71" s="23">
        <v>47</v>
      </c>
      <c r="J71" s="23">
        <v>49</v>
      </c>
      <c r="K71" s="23"/>
      <c r="L71" s="23">
        <v>61</v>
      </c>
      <c r="M71" s="23"/>
      <c r="N71" s="24">
        <f t="shared" si="1"/>
        <v>157</v>
      </c>
      <c r="O71" s="23"/>
      <c r="P71" s="23">
        <v>56</v>
      </c>
      <c r="Q71" s="23"/>
      <c r="R71" s="23">
        <v>62</v>
      </c>
      <c r="S71" s="23"/>
      <c r="T71" s="23">
        <v>43</v>
      </c>
      <c r="U71" s="23"/>
      <c r="V71" s="24">
        <f t="shared" si="2"/>
        <v>161</v>
      </c>
      <c r="W71" s="23"/>
      <c r="X71" s="23">
        <v>55</v>
      </c>
      <c r="Y71" s="23"/>
      <c r="Z71" s="23">
        <v>52</v>
      </c>
      <c r="AA71" s="23"/>
      <c r="AB71" s="23">
        <v>116</v>
      </c>
      <c r="AC71" s="23"/>
      <c r="AD71" s="24">
        <f t="shared" si="4"/>
        <v>223</v>
      </c>
    </row>
    <row r="72" spans="1:31" ht="12" thickBot="1" x14ac:dyDescent="0.25">
      <c r="A72" s="37" t="s">
        <v>83</v>
      </c>
      <c r="D72" s="24">
        <f t="shared" si="5"/>
        <v>89</v>
      </c>
      <c r="E72" s="23">
        <v>7</v>
      </c>
      <c r="F72" s="23">
        <v>6</v>
      </c>
      <c r="G72" s="23">
        <v>8</v>
      </c>
      <c r="H72" s="24">
        <f t="shared" si="0"/>
        <v>21</v>
      </c>
      <c r="I72" s="23">
        <v>7</v>
      </c>
      <c r="J72" s="23">
        <v>8</v>
      </c>
      <c r="K72" s="23"/>
      <c r="L72" s="23">
        <v>7</v>
      </c>
      <c r="M72" s="23"/>
      <c r="N72" s="24">
        <f t="shared" si="1"/>
        <v>22</v>
      </c>
      <c r="O72" s="23"/>
      <c r="P72" s="23">
        <v>7</v>
      </c>
      <c r="Q72" s="23"/>
      <c r="R72" s="23">
        <v>7</v>
      </c>
      <c r="S72" s="23"/>
      <c r="T72" s="23">
        <v>8</v>
      </c>
      <c r="U72" s="23"/>
      <c r="V72" s="24">
        <f t="shared" si="2"/>
        <v>22</v>
      </c>
      <c r="W72" s="23"/>
      <c r="X72" s="23">
        <v>7</v>
      </c>
      <c r="Y72" s="23"/>
      <c r="Z72" s="23">
        <v>7</v>
      </c>
      <c r="AA72" s="23"/>
      <c r="AB72" s="23">
        <v>10</v>
      </c>
      <c r="AC72" s="23"/>
      <c r="AD72" s="24">
        <f t="shared" si="4"/>
        <v>24</v>
      </c>
    </row>
    <row r="73" spans="1:31" ht="12" thickBot="1" x14ac:dyDescent="0.25">
      <c r="A73" s="37" t="s">
        <v>84</v>
      </c>
      <c r="D73" s="24">
        <f t="shared" si="5"/>
        <v>210</v>
      </c>
      <c r="E73" s="23">
        <v>6</v>
      </c>
      <c r="F73" s="23">
        <v>4</v>
      </c>
      <c r="G73" s="23">
        <v>7</v>
      </c>
      <c r="H73" s="24">
        <f t="shared" si="0"/>
        <v>17</v>
      </c>
      <c r="I73" s="23">
        <v>13</v>
      </c>
      <c r="J73" s="23">
        <v>48</v>
      </c>
      <c r="K73" s="23"/>
      <c r="L73" s="23">
        <v>0</v>
      </c>
      <c r="M73" s="23"/>
      <c r="N73" s="24">
        <f t="shared" si="1"/>
        <v>61</v>
      </c>
      <c r="O73" s="23"/>
      <c r="P73" s="23">
        <v>13</v>
      </c>
      <c r="Q73" s="23"/>
      <c r="R73" s="23">
        <v>2</v>
      </c>
      <c r="S73" s="23"/>
      <c r="T73" s="23">
        <v>30</v>
      </c>
      <c r="U73" s="23"/>
      <c r="V73" s="24">
        <f t="shared" si="2"/>
        <v>45</v>
      </c>
      <c r="W73" s="23"/>
      <c r="X73" s="23">
        <v>20</v>
      </c>
      <c r="Y73" s="23"/>
      <c r="Z73" s="23">
        <v>15</v>
      </c>
      <c r="AA73" s="23"/>
      <c r="AB73" s="23">
        <v>52</v>
      </c>
      <c r="AC73" s="23"/>
      <c r="AD73" s="24">
        <f t="shared" si="4"/>
        <v>87</v>
      </c>
    </row>
    <row r="74" spans="1:31" ht="12" thickBot="1" x14ac:dyDescent="0.25">
      <c r="A74" s="37" t="s">
        <v>85</v>
      </c>
      <c r="D74" s="24">
        <f t="shared" si="5"/>
        <v>31</v>
      </c>
      <c r="E74" s="23">
        <v>1</v>
      </c>
      <c r="F74" s="23">
        <v>1</v>
      </c>
      <c r="G74" s="23">
        <v>1</v>
      </c>
      <c r="H74" s="24">
        <f t="shared" si="0"/>
        <v>3</v>
      </c>
      <c r="I74" s="23">
        <v>2</v>
      </c>
      <c r="J74" s="23">
        <v>1</v>
      </c>
      <c r="K74" s="23"/>
      <c r="L74" s="23">
        <v>1</v>
      </c>
      <c r="M74" s="23"/>
      <c r="N74" s="24">
        <f t="shared" si="1"/>
        <v>4</v>
      </c>
      <c r="O74" s="23"/>
      <c r="P74" s="23">
        <v>3</v>
      </c>
      <c r="Q74" s="23"/>
      <c r="R74" s="23">
        <v>1</v>
      </c>
      <c r="S74" s="23"/>
      <c r="T74" s="23">
        <v>1</v>
      </c>
      <c r="U74" s="23"/>
      <c r="V74" s="24">
        <f t="shared" si="2"/>
        <v>5</v>
      </c>
      <c r="W74" s="23"/>
      <c r="X74" s="23">
        <v>1</v>
      </c>
      <c r="Y74" s="23"/>
      <c r="Z74" s="23">
        <v>2</v>
      </c>
      <c r="AA74" s="23"/>
      <c r="AB74" s="23">
        <v>16</v>
      </c>
      <c r="AC74" s="23"/>
      <c r="AD74" s="24">
        <f t="shared" si="4"/>
        <v>19</v>
      </c>
    </row>
    <row r="75" spans="1:31" ht="12" thickBot="1" x14ac:dyDescent="0.25">
      <c r="A75" s="37" t="s">
        <v>55</v>
      </c>
      <c r="D75" s="24">
        <f t="shared" si="5"/>
        <v>152</v>
      </c>
      <c r="E75" s="23">
        <v>0</v>
      </c>
      <c r="F75" s="23">
        <v>1</v>
      </c>
      <c r="G75" s="23">
        <v>31</v>
      </c>
      <c r="H75" s="24">
        <f t="shared" ref="H75:H100" si="23">E75+F75+G75</f>
        <v>32</v>
      </c>
      <c r="I75" s="23">
        <v>23</v>
      </c>
      <c r="J75" s="23">
        <v>16</v>
      </c>
      <c r="K75" s="23"/>
      <c r="L75" s="23">
        <v>9</v>
      </c>
      <c r="M75" s="23"/>
      <c r="N75" s="24">
        <f t="shared" ref="N75:N100" si="24">I75+J75+L75</f>
        <v>48</v>
      </c>
      <c r="O75" s="23"/>
      <c r="P75" s="23">
        <v>22</v>
      </c>
      <c r="Q75" s="23"/>
      <c r="R75" s="23">
        <v>11</v>
      </c>
      <c r="S75" s="23"/>
      <c r="T75" s="23">
        <v>25</v>
      </c>
      <c r="U75" s="23"/>
      <c r="V75" s="24">
        <f t="shared" ref="V75:V100" si="25">P75+R75+T75</f>
        <v>58</v>
      </c>
      <c r="W75" s="23"/>
      <c r="X75" s="23">
        <v>9</v>
      </c>
      <c r="Y75" s="23"/>
      <c r="Z75" s="23">
        <v>5</v>
      </c>
      <c r="AA75" s="23"/>
      <c r="AB75" s="23">
        <v>0</v>
      </c>
      <c r="AC75" s="23"/>
      <c r="AD75" s="24">
        <f t="shared" ref="AD75:AD100" si="26">X75+Z75+AB75</f>
        <v>14</v>
      </c>
    </row>
    <row r="76" spans="1:31" ht="12" thickBot="1" x14ac:dyDescent="0.25">
      <c r="A76" s="37" t="s">
        <v>86</v>
      </c>
      <c r="D76" s="24">
        <f t="shared" ref="D76:D100" si="27">H76+N76+V76+AD76</f>
        <v>0</v>
      </c>
      <c r="E76" s="23">
        <v>0</v>
      </c>
      <c r="F76" s="23">
        <v>0</v>
      </c>
      <c r="G76" s="23">
        <v>0</v>
      </c>
      <c r="H76" s="24">
        <f t="shared" si="23"/>
        <v>0</v>
      </c>
      <c r="I76" s="23">
        <v>0</v>
      </c>
      <c r="J76" s="23">
        <v>0</v>
      </c>
      <c r="K76" s="23"/>
      <c r="L76" s="23">
        <v>0</v>
      </c>
      <c r="M76" s="23"/>
      <c r="N76" s="24">
        <f t="shared" si="24"/>
        <v>0</v>
      </c>
      <c r="O76" s="23"/>
      <c r="P76" s="23">
        <v>0</v>
      </c>
      <c r="Q76" s="23"/>
      <c r="R76" s="23">
        <v>0</v>
      </c>
      <c r="S76" s="23"/>
      <c r="T76" s="23">
        <v>0</v>
      </c>
      <c r="U76" s="23"/>
      <c r="V76" s="24">
        <f t="shared" si="25"/>
        <v>0</v>
      </c>
      <c r="W76" s="23"/>
      <c r="X76" s="23"/>
      <c r="Y76" s="23"/>
      <c r="Z76" s="23"/>
      <c r="AA76" s="23"/>
      <c r="AB76" s="23">
        <v>0</v>
      </c>
      <c r="AC76" s="23"/>
      <c r="AD76" s="24">
        <f t="shared" si="26"/>
        <v>0</v>
      </c>
    </row>
    <row r="77" spans="1:31" ht="12" thickBot="1" x14ac:dyDescent="0.25">
      <c r="A77" s="37" t="s">
        <v>43</v>
      </c>
      <c r="D77" s="24">
        <f t="shared" si="27"/>
        <v>16</v>
      </c>
      <c r="E77" s="23">
        <v>0</v>
      </c>
      <c r="F77" s="23">
        <v>0</v>
      </c>
      <c r="G77" s="23">
        <v>0</v>
      </c>
      <c r="H77" s="24">
        <f t="shared" si="23"/>
        <v>0</v>
      </c>
      <c r="I77" s="23">
        <v>0</v>
      </c>
      <c r="J77" s="23">
        <v>4</v>
      </c>
      <c r="K77" s="23"/>
      <c r="L77" s="23">
        <v>0</v>
      </c>
      <c r="M77" s="23"/>
      <c r="N77" s="24">
        <f t="shared" si="24"/>
        <v>4</v>
      </c>
      <c r="O77" s="23"/>
      <c r="P77" s="23">
        <v>0</v>
      </c>
      <c r="Q77" s="23"/>
      <c r="R77" s="23">
        <v>0</v>
      </c>
      <c r="S77" s="23"/>
      <c r="T77" s="23">
        <v>0</v>
      </c>
      <c r="U77" s="23"/>
      <c r="V77" s="24">
        <f t="shared" si="25"/>
        <v>0</v>
      </c>
      <c r="W77" s="23"/>
      <c r="X77" s="23">
        <v>0</v>
      </c>
      <c r="Y77" s="23"/>
      <c r="Z77" s="23">
        <v>0</v>
      </c>
      <c r="AA77" s="23"/>
      <c r="AB77" s="23">
        <v>12</v>
      </c>
      <c r="AC77" s="23"/>
      <c r="AD77" s="24">
        <f t="shared" si="26"/>
        <v>12</v>
      </c>
    </row>
    <row r="78" spans="1:31" ht="12" thickBot="1" x14ac:dyDescent="0.25">
      <c r="A78" s="37" t="s">
        <v>87</v>
      </c>
      <c r="D78" s="24">
        <f t="shared" si="27"/>
        <v>63</v>
      </c>
      <c r="E78" s="23">
        <v>0</v>
      </c>
      <c r="F78" s="23">
        <v>0</v>
      </c>
      <c r="G78" s="23">
        <v>0</v>
      </c>
      <c r="H78" s="24">
        <f t="shared" si="23"/>
        <v>0</v>
      </c>
      <c r="I78" s="23">
        <v>0</v>
      </c>
      <c r="J78" s="23">
        <v>3</v>
      </c>
      <c r="K78" s="23"/>
      <c r="L78" s="23">
        <v>7</v>
      </c>
      <c r="M78" s="23"/>
      <c r="N78" s="24">
        <f t="shared" si="24"/>
        <v>10</v>
      </c>
      <c r="O78" s="23"/>
      <c r="P78" s="23">
        <v>0</v>
      </c>
      <c r="Q78" s="23"/>
      <c r="R78" s="23">
        <v>0</v>
      </c>
      <c r="S78" s="23"/>
      <c r="T78" s="23">
        <v>0</v>
      </c>
      <c r="U78" s="23"/>
      <c r="V78" s="24">
        <f t="shared" si="25"/>
        <v>0</v>
      </c>
      <c r="W78" s="23"/>
      <c r="X78" s="23">
        <v>53</v>
      </c>
      <c r="Y78" s="23"/>
      <c r="Z78" s="23">
        <v>0</v>
      </c>
      <c r="AA78" s="23"/>
      <c r="AB78" s="23">
        <v>0</v>
      </c>
      <c r="AC78" s="23"/>
      <c r="AD78" s="24">
        <f t="shared" si="26"/>
        <v>53</v>
      </c>
    </row>
    <row r="79" spans="1:31" ht="23.25" thickBot="1" x14ac:dyDescent="0.25">
      <c r="A79" s="46" t="s">
        <v>52</v>
      </c>
      <c r="D79" s="24">
        <f t="shared" si="27"/>
        <v>613</v>
      </c>
      <c r="E79" s="47">
        <v>15</v>
      </c>
      <c r="F79" s="47">
        <v>39</v>
      </c>
      <c r="G79" s="47">
        <v>34</v>
      </c>
      <c r="H79" s="24">
        <f t="shared" si="23"/>
        <v>88</v>
      </c>
      <c r="I79" s="47">
        <v>40</v>
      </c>
      <c r="J79" s="47">
        <v>40</v>
      </c>
      <c r="K79" s="47"/>
      <c r="L79" s="47">
        <v>26</v>
      </c>
      <c r="M79" s="47"/>
      <c r="N79" s="24">
        <f t="shared" si="24"/>
        <v>106</v>
      </c>
      <c r="O79" s="47"/>
      <c r="P79" s="47">
        <v>22</v>
      </c>
      <c r="Q79" s="47"/>
      <c r="R79" s="47">
        <v>23</v>
      </c>
      <c r="S79" s="47"/>
      <c r="T79" s="47">
        <v>26</v>
      </c>
      <c r="U79" s="47"/>
      <c r="V79" s="24">
        <f t="shared" si="25"/>
        <v>71</v>
      </c>
      <c r="W79" s="47"/>
      <c r="X79" s="47">
        <v>24</v>
      </c>
      <c r="Y79" s="47"/>
      <c r="Z79" s="47">
        <v>42</v>
      </c>
      <c r="AA79" s="47"/>
      <c r="AB79" s="47">
        <v>282</v>
      </c>
      <c r="AC79" s="47"/>
      <c r="AD79" s="24">
        <f t="shared" si="26"/>
        <v>348</v>
      </c>
    </row>
    <row r="80" spans="1:31" ht="31.9" customHeight="1" thickBot="1" x14ac:dyDescent="0.25">
      <c r="A80" s="20" t="s">
        <v>88</v>
      </c>
      <c r="B80" s="23"/>
      <c r="C80" s="23"/>
      <c r="D80" s="24">
        <f t="shared" si="27"/>
        <v>961</v>
      </c>
      <c r="E80" s="23">
        <f t="shared" ref="E80:AC80" si="28">E81</f>
        <v>0</v>
      </c>
      <c r="F80" s="23">
        <f t="shared" si="28"/>
        <v>0</v>
      </c>
      <c r="G80" s="23">
        <f t="shared" si="28"/>
        <v>71</v>
      </c>
      <c r="H80" s="24">
        <f t="shared" si="23"/>
        <v>71</v>
      </c>
      <c r="I80" s="23">
        <f t="shared" si="28"/>
        <v>95</v>
      </c>
      <c r="J80" s="23">
        <f t="shared" si="28"/>
        <v>13</v>
      </c>
      <c r="K80" s="23">
        <f t="shared" si="28"/>
        <v>0</v>
      </c>
      <c r="L80" s="23">
        <f t="shared" si="28"/>
        <v>34</v>
      </c>
      <c r="M80" s="23">
        <f t="shared" si="28"/>
        <v>0</v>
      </c>
      <c r="N80" s="24">
        <f t="shared" si="24"/>
        <v>142</v>
      </c>
      <c r="O80" s="23">
        <f t="shared" si="28"/>
        <v>0</v>
      </c>
      <c r="P80" s="23">
        <f t="shared" si="28"/>
        <v>10</v>
      </c>
      <c r="Q80" s="23">
        <f t="shared" si="28"/>
        <v>0</v>
      </c>
      <c r="R80" s="23">
        <f t="shared" si="28"/>
        <v>16</v>
      </c>
      <c r="S80" s="23">
        <f t="shared" si="28"/>
        <v>0</v>
      </c>
      <c r="T80" s="23">
        <f t="shared" si="28"/>
        <v>110</v>
      </c>
      <c r="U80" s="23">
        <f t="shared" si="28"/>
        <v>0</v>
      </c>
      <c r="V80" s="24">
        <f t="shared" si="25"/>
        <v>136</v>
      </c>
      <c r="W80" s="23">
        <f t="shared" si="28"/>
        <v>0</v>
      </c>
      <c r="X80" s="23">
        <f t="shared" si="28"/>
        <v>116</v>
      </c>
      <c r="Y80" s="23">
        <f t="shared" si="28"/>
        <v>0</v>
      </c>
      <c r="Z80" s="23">
        <f t="shared" si="28"/>
        <v>161</v>
      </c>
      <c r="AA80" s="23">
        <f t="shared" si="28"/>
        <v>0</v>
      </c>
      <c r="AB80" s="23">
        <f t="shared" si="28"/>
        <v>335</v>
      </c>
      <c r="AC80" s="23">
        <f t="shared" si="28"/>
        <v>0</v>
      </c>
      <c r="AD80" s="24">
        <f t="shared" si="26"/>
        <v>612</v>
      </c>
    </row>
    <row r="81" spans="1:31" ht="12" thickBot="1" x14ac:dyDescent="0.25">
      <c r="A81" s="20" t="s">
        <v>89</v>
      </c>
      <c r="B81" s="23"/>
      <c r="C81" s="23"/>
      <c r="D81" s="24">
        <f t="shared" si="27"/>
        <v>961</v>
      </c>
      <c r="E81" s="23">
        <f t="shared" ref="E81:Y81" si="29">E82+E87+E90</f>
        <v>0</v>
      </c>
      <c r="F81" s="23">
        <f t="shared" si="29"/>
        <v>0</v>
      </c>
      <c r="G81" s="23">
        <f t="shared" si="29"/>
        <v>71</v>
      </c>
      <c r="H81" s="24">
        <f t="shared" si="23"/>
        <v>71</v>
      </c>
      <c r="I81" s="23">
        <f t="shared" si="29"/>
        <v>95</v>
      </c>
      <c r="J81" s="23">
        <f t="shared" si="29"/>
        <v>13</v>
      </c>
      <c r="K81" s="23">
        <f t="shared" si="29"/>
        <v>0</v>
      </c>
      <c r="L81" s="23">
        <f t="shared" si="29"/>
        <v>34</v>
      </c>
      <c r="M81" s="23">
        <f t="shared" si="29"/>
        <v>0</v>
      </c>
      <c r="N81" s="24">
        <f t="shared" si="24"/>
        <v>142</v>
      </c>
      <c r="O81" s="23">
        <f t="shared" si="29"/>
        <v>0</v>
      </c>
      <c r="P81" s="23">
        <f t="shared" si="29"/>
        <v>10</v>
      </c>
      <c r="Q81" s="23">
        <f t="shared" si="29"/>
        <v>0</v>
      </c>
      <c r="R81" s="23">
        <f t="shared" si="29"/>
        <v>16</v>
      </c>
      <c r="S81" s="23">
        <f t="shared" si="29"/>
        <v>0</v>
      </c>
      <c r="T81" s="23">
        <f t="shared" si="29"/>
        <v>110</v>
      </c>
      <c r="U81" s="23">
        <f t="shared" si="29"/>
        <v>0</v>
      </c>
      <c r="V81" s="24">
        <f t="shared" si="25"/>
        <v>136</v>
      </c>
      <c r="W81" s="23">
        <f t="shared" si="29"/>
        <v>0</v>
      </c>
      <c r="X81" s="23">
        <f t="shared" si="29"/>
        <v>116</v>
      </c>
      <c r="Y81" s="23">
        <f t="shared" si="29"/>
        <v>0</v>
      </c>
      <c r="Z81" s="23">
        <f>Z82+Z87+Z90</f>
        <v>161</v>
      </c>
      <c r="AA81" s="23">
        <f>AA82+AA87+AA90</f>
        <v>0</v>
      </c>
      <c r="AB81" s="23">
        <f>AB82+AB87+AB90</f>
        <v>335</v>
      </c>
      <c r="AC81" s="23">
        <f>AC82+AC87+AC90</f>
        <v>0</v>
      </c>
      <c r="AD81" s="24">
        <f t="shared" si="26"/>
        <v>612</v>
      </c>
    </row>
    <row r="82" spans="1:31" ht="23.25" thickBot="1" x14ac:dyDescent="0.25">
      <c r="A82" s="34" t="s">
        <v>90</v>
      </c>
      <c r="D82" s="24">
        <f t="shared" si="27"/>
        <v>794</v>
      </c>
      <c r="E82" s="35">
        <f t="shared" ref="E82:Y82" si="30">E83+E84+E85+E86</f>
        <v>0</v>
      </c>
      <c r="F82" s="35">
        <f t="shared" si="30"/>
        <v>0</v>
      </c>
      <c r="G82" s="35">
        <f t="shared" si="30"/>
        <v>25</v>
      </c>
      <c r="H82" s="24">
        <f t="shared" si="23"/>
        <v>25</v>
      </c>
      <c r="I82" s="35">
        <f t="shared" si="30"/>
        <v>95</v>
      </c>
      <c r="J82" s="35">
        <f t="shared" si="30"/>
        <v>13</v>
      </c>
      <c r="K82" s="35">
        <f t="shared" si="30"/>
        <v>0</v>
      </c>
      <c r="L82" s="35">
        <f t="shared" si="30"/>
        <v>34</v>
      </c>
      <c r="M82" s="35">
        <f t="shared" si="30"/>
        <v>0</v>
      </c>
      <c r="N82" s="24">
        <f t="shared" si="24"/>
        <v>142</v>
      </c>
      <c r="O82" s="35">
        <f t="shared" si="30"/>
        <v>0</v>
      </c>
      <c r="P82" s="35">
        <f t="shared" si="30"/>
        <v>10</v>
      </c>
      <c r="Q82" s="35">
        <f t="shared" si="30"/>
        <v>0</v>
      </c>
      <c r="R82" s="35">
        <f t="shared" si="30"/>
        <v>16</v>
      </c>
      <c r="S82" s="35">
        <f t="shared" si="30"/>
        <v>0</v>
      </c>
      <c r="T82" s="35">
        <f t="shared" si="30"/>
        <v>110</v>
      </c>
      <c r="U82" s="35">
        <f t="shared" si="30"/>
        <v>0</v>
      </c>
      <c r="V82" s="24">
        <f t="shared" si="25"/>
        <v>136</v>
      </c>
      <c r="W82" s="35">
        <f t="shared" si="30"/>
        <v>0</v>
      </c>
      <c r="X82" s="35">
        <f t="shared" si="30"/>
        <v>116</v>
      </c>
      <c r="Y82" s="35">
        <f t="shared" si="30"/>
        <v>0</v>
      </c>
      <c r="Z82" s="35">
        <f>Z83+Z84+Z85+Z86</f>
        <v>103</v>
      </c>
      <c r="AA82" s="35">
        <f>AA83+AA84+AA85+AA86</f>
        <v>0</v>
      </c>
      <c r="AB82" s="35">
        <f>AB83+AB84+AB85+AB86</f>
        <v>272</v>
      </c>
      <c r="AC82" s="35">
        <f>AC83+AC84+AC85+AC86</f>
        <v>0</v>
      </c>
      <c r="AD82" s="24">
        <f t="shared" si="26"/>
        <v>491</v>
      </c>
    </row>
    <row r="83" spans="1:31" ht="12" thickBot="1" x14ac:dyDescent="0.25">
      <c r="A83" s="37" t="s">
        <v>84</v>
      </c>
      <c r="D83" s="24">
        <f t="shared" si="27"/>
        <v>472</v>
      </c>
      <c r="E83" s="23">
        <v>0</v>
      </c>
      <c r="F83" s="23">
        <v>0</v>
      </c>
      <c r="G83" s="23">
        <v>25</v>
      </c>
      <c r="H83" s="24">
        <f t="shared" si="23"/>
        <v>25</v>
      </c>
      <c r="I83" s="23">
        <v>95</v>
      </c>
      <c r="J83" s="23"/>
      <c r="K83" s="23"/>
      <c r="L83" s="23">
        <v>34</v>
      </c>
      <c r="M83" s="23"/>
      <c r="N83" s="24">
        <f t="shared" si="24"/>
        <v>129</v>
      </c>
      <c r="O83" s="23"/>
      <c r="P83" s="23">
        <v>10</v>
      </c>
      <c r="Q83" s="23"/>
      <c r="R83" s="23">
        <v>16</v>
      </c>
      <c r="S83" s="23"/>
      <c r="T83" s="23">
        <v>110</v>
      </c>
      <c r="U83" s="23"/>
      <c r="V83" s="24">
        <f t="shared" si="25"/>
        <v>136</v>
      </c>
      <c r="W83" s="23"/>
      <c r="X83" s="23">
        <v>116</v>
      </c>
      <c r="Y83" s="23"/>
      <c r="Z83" s="23">
        <v>66</v>
      </c>
      <c r="AA83" s="23"/>
      <c r="AB83" s="23">
        <v>0</v>
      </c>
      <c r="AC83" s="23"/>
      <c r="AD83" s="24">
        <f t="shared" si="26"/>
        <v>182</v>
      </c>
    </row>
    <row r="84" spans="1:31" ht="12" thickBot="1" x14ac:dyDescent="0.25">
      <c r="A84" s="37" t="s">
        <v>91</v>
      </c>
      <c r="D84" s="24">
        <f t="shared" si="27"/>
        <v>221</v>
      </c>
      <c r="E84" s="23"/>
      <c r="F84" s="23">
        <v>0</v>
      </c>
      <c r="G84" s="23">
        <v>0</v>
      </c>
      <c r="H84" s="24">
        <f t="shared" si="23"/>
        <v>0</v>
      </c>
      <c r="I84" s="23">
        <v>0</v>
      </c>
      <c r="J84" s="23">
        <v>13</v>
      </c>
      <c r="K84" s="23"/>
      <c r="L84" s="23">
        <v>0</v>
      </c>
      <c r="M84" s="23"/>
      <c r="N84" s="24">
        <f t="shared" si="24"/>
        <v>13</v>
      </c>
      <c r="O84" s="23"/>
      <c r="P84" s="23">
        <v>0</v>
      </c>
      <c r="Q84" s="23"/>
      <c r="R84" s="23">
        <v>0</v>
      </c>
      <c r="S84" s="23"/>
      <c r="T84" s="23">
        <v>0</v>
      </c>
      <c r="U84" s="23"/>
      <c r="V84" s="24">
        <f t="shared" si="25"/>
        <v>0</v>
      </c>
      <c r="W84" s="23"/>
      <c r="X84" s="23">
        <v>0</v>
      </c>
      <c r="Y84" s="23"/>
      <c r="Z84" s="23">
        <v>37</v>
      </c>
      <c r="AA84" s="23"/>
      <c r="AB84" s="23">
        <v>171</v>
      </c>
      <c r="AC84" s="23"/>
      <c r="AD84" s="24">
        <f t="shared" si="26"/>
        <v>208</v>
      </c>
    </row>
    <row r="85" spans="1:31" ht="12" thickBot="1" x14ac:dyDescent="0.25">
      <c r="A85" s="36" t="s">
        <v>92</v>
      </c>
      <c r="D85" s="24">
        <f t="shared" si="27"/>
        <v>98</v>
      </c>
      <c r="E85" s="23">
        <v>0</v>
      </c>
      <c r="F85" s="23">
        <v>0</v>
      </c>
      <c r="G85" s="23">
        <v>0</v>
      </c>
      <c r="H85" s="24">
        <f t="shared" si="23"/>
        <v>0</v>
      </c>
      <c r="I85" s="23">
        <v>0</v>
      </c>
      <c r="J85" s="23">
        <v>0</v>
      </c>
      <c r="K85" s="23"/>
      <c r="L85" s="23"/>
      <c r="M85" s="23"/>
      <c r="N85" s="24">
        <f t="shared" si="24"/>
        <v>0</v>
      </c>
      <c r="O85" s="23"/>
      <c r="P85" s="23">
        <v>0</v>
      </c>
      <c r="Q85" s="23"/>
      <c r="R85" s="23">
        <v>0</v>
      </c>
      <c r="S85" s="23"/>
      <c r="T85" s="23">
        <v>0</v>
      </c>
      <c r="U85" s="23"/>
      <c r="V85" s="24">
        <f t="shared" si="25"/>
        <v>0</v>
      </c>
      <c r="W85" s="23"/>
      <c r="X85" s="23">
        <v>0</v>
      </c>
      <c r="Y85" s="23"/>
      <c r="Z85" s="23">
        <v>0</v>
      </c>
      <c r="AA85" s="23"/>
      <c r="AB85" s="23">
        <v>98</v>
      </c>
      <c r="AC85" s="23"/>
      <c r="AD85" s="24">
        <f t="shared" si="26"/>
        <v>98</v>
      </c>
    </row>
    <row r="86" spans="1:31" ht="23.25" thickBot="1" x14ac:dyDescent="0.25">
      <c r="A86" s="37" t="s">
        <v>52</v>
      </c>
      <c r="D86" s="24">
        <f t="shared" si="27"/>
        <v>3</v>
      </c>
      <c r="E86" s="23">
        <v>0</v>
      </c>
      <c r="F86" s="23">
        <v>0</v>
      </c>
      <c r="G86" s="23">
        <v>0</v>
      </c>
      <c r="H86" s="24">
        <f t="shared" si="23"/>
        <v>0</v>
      </c>
      <c r="I86" s="23">
        <v>0</v>
      </c>
      <c r="J86" s="23">
        <v>0</v>
      </c>
      <c r="K86" s="23"/>
      <c r="L86" s="23"/>
      <c r="M86" s="23"/>
      <c r="N86" s="24">
        <f t="shared" si="24"/>
        <v>0</v>
      </c>
      <c r="O86" s="23"/>
      <c r="P86" s="23">
        <v>0</v>
      </c>
      <c r="Q86" s="23"/>
      <c r="R86" s="23">
        <v>0</v>
      </c>
      <c r="S86" s="23"/>
      <c r="T86" s="23">
        <v>0</v>
      </c>
      <c r="U86" s="23"/>
      <c r="V86" s="24">
        <f t="shared" si="25"/>
        <v>0</v>
      </c>
      <c r="W86" s="23"/>
      <c r="X86" s="23">
        <v>0</v>
      </c>
      <c r="Y86" s="23"/>
      <c r="Z86" s="23">
        <v>0</v>
      </c>
      <c r="AA86" s="23"/>
      <c r="AB86" s="23">
        <v>3</v>
      </c>
      <c r="AC86" s="23"/>
      <c r="AD86" s="24">
        <f t="shared" si="26"/>
        <v>3</v>
      </c>
    </row>
    <row r="87" spans="1:31" ht="23.25" thickBot="1" x14ac:dyDescent="0.25">
      <c r="A87" s="20" t="s">
        <v>93</v>
      </c>
      <c r="B87" s="23"/>
      <c r="C87" s="23"/>
      <c r="D87" s="24">
        <f t="shared" si="27"/>
        <v>64</v>
      </c>
      <c r="E87" s="23">
        <f t="shared" ref="E87:AE87" si="31">E88+E89</f>
        <v>0</v>
      </c>
      <c r="F87" s="23">
        <f t="shared" si="31"/>
        <v>0</v>
      </c>
      <c r="G87" s="23">
        <f t="shared" si="31"/>
        <v>0</v>
      </c>
      <c r="H87" s="24">
        <f t="shared" si="23"/>
        <v>0</v>
      </c>
      <c r="I87" s="23">
        <f t="shared" si="31"/>
        <v>0</v>
      </c>
      <c r="J87" s="23">
        <f t="shared" si="31"/>
        <v>0</v>
      </c>
      <c r="K87" s="23">
        <f t="shared" si="31"/>
        <v>0</v>
      </c>
      <c r="L87" s="23">
        <f t="shared" si="31"/>
        <v>0</v>
      </c>
      <c r="M87" s="23">
        <f t="shared" si="31"/>
        <v>0</v>
      </c>
      <c r="N87" s="24">
        <f t="shared" si="24"/>
        <v>0</v>
      </c>
      <c r="O87" s="23">
        <f t="shared" si="31"/>
        <v>0</v>
      </c>
      <c r="P87" s="23">
        <f t="shared" si="31"/>
        <v>0</v>
      </c>
      <c r="Q87" s="23">
        <f t="shared" si="31"/>
        <v>0</v>
      </c>
      <c r="R87" s="23">
        <f t="shared" si="31"/>
        <v>0</v>
      </c>
      <c r="S87" s="23">
        <f t="shared" si="31"/>
        <v>0</v>
      </c>
      <c r="T87" s="23">
        <f>T88+T89</f>
        <v>0</v>
      </c>
      <c r="U87" s="23">
        <f t="shared" si="31"/>
        <v>0</v>
      </c>
      <c r="V87" s="24">
        <f t="shared" si="25"/>
        <v>0</v>
      </c>
      <c r="W87" s="23">
        <f t="shared" si="31"/>
        <v>0</v>
      </c>
      <c r="X87" s="23">
        <f t="shared" si="31"/>
        <v>0</v>
      </c>
      <c r="Y87" s="23">
        <f t="shared" si="31"/>
        <v>0</v>
      </c>
      <c r="Z87" s="23">
        <f t="shared" si="31"/>
        <v>58</v>
      </c>
      <c r="AA87" s="23">
        <f t="shared" si="31"/>
        <v>0</v>
      </c>
      <c r="AB87" s="23">
        <f t="shared" si="31"/>
        <v>6</v>
      </c>
      <c r="AC87" s="23">
        <f t="shared" si="31"/>
        <v>0</v>
      </c>
      <c r="AD87" s="24">
        <f t="shared" si="26"/>
        <v>64</v>
      </c>
      <c r="AE87" s="23">
        <f t="shared" si="31"/>
        <v>0</v>
      </c>
    </row>
    <row r="88" spans="1:31" ht="12" thickBot="1" x14ac:dyDescent="0.25">
      <c r="A88" s="32" t="s">
        <v>55</v>
      </c>
      <c r="B88" s="23"/>
      <c r="C88" s="23"/>
      <c r="D88" s="24">
        <f t="shared" si="27"/>
        <v>64</v>
      </c>
      <c r="E88" s="23"/>
      <c r="F88" s="23"/>
      <c r="G88" s="23">
        <v>0</v>
      </c>
      <c r="H88" s="24">
        <f t="shared" si="23"/>
        <v>0</v>
      </c>
      <c r="I88" s="23">
        <v>0</v>
      </c>
      <c r="J88" s="23">
        <v>0</v>
      </c>
      <c r="K88" s="23"/>
      <c r="L88" s="23">
        <v>0</v>
      </c>
      <c r="M88" s="23"/>
      <c r="N88" s="24">
        <f t="shared" si="24"/>
        <v>0</v>
      </c>
      <c r="O88" s="23"/>
      <c r="P88" s="23">
        <v>0</v>
      </c>
      <c r="Q88" s="23"/>
      <c r="R88" s="23">
        <v>0</v>
      </c>
      <c r="S88" s="23"/>
      <c r="T88" s="23">
        <v>0</v>
      </c>
      <c r="U88" s="23"/>
      <c r="V88" s="24">
        <f t="shared" si="25"/>
        <v>0</v>
      </c>
      <c r="W88" s="23"/>
      <c r="X88" s="23">
        <v>0</v>
      </c>
      <c r="Y88" s="23"/>
      <c r="Z88" s="23">
        <v>58</v>
      </c>
      <c r="AA88" s="23"/>
      <c r="AB88" s="23">
        <v>6</v>
      </c>
      <c r="AC88" s="23"/>
      <c r="AD88" s="24">
        <f t="shared" si="26"/>
        <v>64</v>
      </c>
    </row>
    <row r="89" spans="1:31" ht="12" thickBot="1" x14ac:dyDescent="0.25">
      <c r="A89" s="37" t="s">
        <v>86</v>
      </c>
      <c r="B89" s="23"/>
      <c r="C89" s="23"/>
      <c r="D89" s="24">
        <f t="shared" si="27"/>
        <v>0</v>
      </c>
      <c r="E89" s="23"/>
      <c r="F89" s="23"/>
      <c r="G89" s="23">
        <v>0</v>
      </c>
      <c r="H89" s="24">
        <f t="shared" si="23"/>
        <v>0</v>
      </c>
      <c r="I89" s="23">
        <v>0</v>
      </c>
      <c r="J89" s="23">
        <v>0</v>
      </c>
      <c r="K89" s="23"/>
      <c r="L89" s="23">
        <v>0</v>
      </c>
      <c r="M89" s="23"/>
      <c r="N89" s="24">
        <f t="shared" si="24"/>
        <v>0</v>
      </c>
      <c r="O89" s="23"/>
      <c r="P89" s="23">
        <v>0</v>
      </c>
      <c r="Q89" s="23"/>
      <c r="R89" s="23">
        <v>0</v>
      </c>
      <c r="S89" s="23"/>
      <c r="T89" s="23">
        <v>0</v>
      </c>
      <c r="U89" s="23"/>
      <c r="V89" s="24">
        <f t="shared" si="25"/>
        <v>0</v>
      </c>
      <c r="W89" s="23"/>
      <c r="X89" s="23">
        <v>0</v>
      </c>
      <c r="Y89" s="23"/>
      <c r="Z89" s="23">
        <v>0</v>
      </c>
      <c r="AA89" s="23"/>
      <c r="AB89" s="23">
        <v>0</v>
      </c>
      <c r="AC89" s="23"/>
      <c r="AD89" s="24">
        <f t="shared" si="26"/>
        <v>0</v>
      </c>
    </row>
    <row r="90" spans="1:31" ht="23.25" thickBot="1" x14ac:dyDescent="0.25">
      <c r="A90" s="20" t="s">
        <v>94</v>
      </c>
      <c r="B90" s="23"/>
      <c r="C90" s="23"/>
      <c r="D90" s="24">
        <f t="shared" si="27"/>
        <v>103</v>
      </c>
      <c r="E90" s="23">
        <f t="shared" ref="E90:AE90" si="32">E91+E92+E93+E94</f>
        <v>0</v>
      </c>
      <c r="F90" s="23">
        <f t="shared" si="32"/>
        <v>0</v>
      </c>
      <c r="G90" s="23">
        <f t="shared" si="32"/>
        <v>46</v>
      </c>
      <c r="H90" s="24">
        <f t="shared" si="23"/>
        <v>46</v>
      </c>
      <c r="I90" s="23">
        <f t="shared" si="32"/>
        <v>0</v>
      </c>
      <c r="J90" s="23">
        <f t="shared" si="32"/>
        <v>0</v>
      </c>
      <c r="K90" s="23">
        <f t="shared" si="32"/>
        <v>0</v>
      </c>
      <c r="L90" s="23">
        <f t="shared" si="32"/>
        <v>0</v>
      </c>
      <c r="M90" s="23">
        <f t="shared" si="32"/>
        <v>0</v>
      </c>
      <c r="N90" s="24">
        <f t="shared" si="24"/>
        <v>0</v>
      </c>
      <c r="O90" s="23">
        <f t="shared" si="32"/>
        <v>0</v>
      </c>
      <c r="P90" s="23">
        <f t="shared" si="32"/>
        <v>0</v>
      </c>
      <c r="Q90" s="23">
        <f t="shared" si="32"/>
        <v>0</v>
      </c>
      <c r="R90" s="23">
        <f t="shared" si="32"/>
        <v>0</v>
      </c>
      <c r="S90" s="23">
        <f t="shared" si="32"/>
        <v>0</v>
      </c>
      <c r="T90" s="23">
        <f t="shared" si="32"/>
        <v>0</v>
      </c>
      <c r="U90" s="23">
        <f t="shared" si="32"/>
        <v>0</v>
      </c>
      <c r="V90" s="24">
        <f t="shared" si="25"/>
        <v>0</v>
      </c>
      <c r="W90" s="23">
        <f t="shared" si="32"/>
        <v>0</v>
      </c>
      <c r="X90" s="23">
        <f t="shared" si="32"/>
        <v>0</v>
      </c>
      <c r="Y90" s="23">
        <f t="shared" si="32"/>
        <v>0</v>
      </c>
      <c r="Z90" s="23">
        <f t="shared" si="32"/>
        <v>0</v>
      </c>
      <c r="AA90" s="23">
        <f t="shared" si="32"/>
        <v>0</v>
      </c>
      <c r="AB90" s="23">
        <f t="shared" si="32"/>
        <v>57</v>
      </c>
      <c r="AC90" s="23">
        <f t="shared" si="32"/>
        <v>0</v>
      </c>
      <c r="AD90" s="24">
        <f t="shared" si="26"/>
        <v>57</v>
      </c>
      <c r="AE90" s="23">
        <f t="shared" si="32"/>
        <v>0</v>
      </c>
    </row>
    <row r="91" spans="1:31" ht="21.6" customHeight="1" thickBot="1" x14ac:dyDescent="0.25">
      <c r="A91" s="32" t="s">
        <v>55</v>
      </c>
      <c r="B91" s="23"/>
      <c r="C91" s="23"/>
      <c r="D91" s="24">
        <f t="shared" si="27"/>
        <v>102</v>
      </c>
      <c r="E91" s="23"/>
      <c r="F91" s="23">
        <v>0</v>
      </c>
      <c r="G91" s="23">
        <v>45</v>
      </c>
      <c r="H91" s="24">
        <f t="shared" si="23"/>
        <v>45</v>
      </c>
      <c r="I91" s="23">
        <v>0</v>
      </c>
      <c r="J91" s="23">
        <v>0</v>
      </c>
      <c r="K91" s="23"/>
      <c r="L91" s="23">
        <v>0</v>
      </c>
      <c r="M91" s="23"/>
      <c r="N91" s="24">
        <f t="shared" si="24"/>
        <v>0</v>
      </c>
      <c r="O91" s="23"/>
      <c r="P91" s="23">
        <v>0</v>
      </c>
      <c r="Q91" s="23"/>
      <c r="R91" s="23">
        <v>0</v>
      </c>
      <c r="S91" s="23"/>
      <c r="T91" s="23">
        <v>0</v>
      </c>
      <c r="U91" s="23"/>
      <c r="V91" s="24">
        <f t="shared" si="25"/>
        <v>0</v>
      </c>
      <c r="W91" s="23"/>
      <c r="X91" s="23">
        <v>0</v>
      </c>
      <c r="Y91" s="23"/>
      <c r="Z91" s="23">
        <v>0</v>
      </c>
      <c r="AA91" s="23"/>
      <c r="AB91" s="23">
        <v>57</v>
      </c>
      <c r="AC91" s="23"/>
      <c r="AD91" s="24">
        <f t="shared" si="26"/>
        <v>57</v>
      </c>
    </row>
    <row r="92" spans="1:31" ht="36.6" hidden="1" customHeight="1" x14ac:dyDescent="0.2">
      <c r="A92" s="32"/>
      <c r="B92" s="23"/>
      <c r="C92" s="23"/>
      <c r="D92" s="24">
        <f t="shared" si="27"/>
        <v>0</v>
      </c>
      <c r="E92" s="23">
        <v>0</v>
      </c>
      <c r="F92" s="23"/>
      <c r="G92" s="23">
        <v>0</v>
      </c>
      <c r="H92" s="24">
        <f t="shared" si="23"/>
        <v>0</v>
      </c>
      <c r="I92" s="23">
        <v>0</v>
      </c>
      <c r="J92" s="23">
        <v>0</v>
      </c>
      <c r="K92" s="23"/>
      <c r="L92" s="23">
        <v>0</v>
      </c>
      <c r="M92" s="23"/>
      <c r="N92" s="24">
        <f t="shared" si="24"/>
        <v>0</v>
      </c>
      <c r="O92" s="23"/>
      <c r="P92" s="23">
        <v>0</v>
      </c>
      <c r="Q92" s="23"/>
      <c r="R92" s="23">
        <v>0</v>
      </c>
      <c r="S92" s="23"/>
      <c r="T92" s="23">
        <v>0</v>
      </c>
      <c r="U92" s="23"/>
      <c r="V92" s="24">
        <f t="shared" si="25"/>
        <v>0</v>
      </c>
      <c r="W92" s="23"/>
      <c r="X92" s="23"/>
      <c r="Y92" s="23"/>
      <c r="Z92" s="23">
        <v>0</v>
      </c>
      <c r="AA92" s="23"/>
      <c r="AB92" s="23">
        <v>0</v>
      </c>
      <c r="AC92" s="23"/>
      <c r="AD92" s="24">
        <f t="shared" si="26"/>
        <v>0</v>
      </c>
    </row>
    <row r="93" spans="1:31" ht="19.899999999999999" customHeight="1" thickBot="1" x14ac:dyDescent="0.25">
      <c r="A93" s="36" t="s">
        <v>92</v>
      </c>
      <c r="B93" s="23"/>
      <c r="C93" s="23"/>
      <c r="D93" s="24">
        <f t="shared" si="27"/>
        <v>0</v>
      </c>
      <c r="E93" s="23">
        <v>0</v>
      </c>
      <c r="F93" s="23"/>
      <c r="G93" s="23">
        <v>0</v>
      </c>
      <c r="H93" s="24">
        <f t="shared" si="23"/>
        <v>0</v>
      </c>
      <c r="I93" s="23">
        <v>0</v>
      </c>
      <c r="J93" s="23">
        <v>0</v>
      </c>
      <c r="K93" s="23"/>
      <c r="L93" s="23">
        <v>0</v>
      </c>
      <c r="M93" s="23"/>
      <c r="N93" s="24">
        <f t="shared" si="24"/>
        <v>0</v>
      </c>
      <c r="O93" s="23"/>
      <c r="P93" s="23"/>
      <c r="Q93" s="23"/>
      <c r="R93" s="23">
        <v>0</v>
      </c>
      <c r="S93" s="23"/>
      <c r="T93" s="23">
        <v>0</v>
      </c>
      <c r="U93" s="23"/>
      <c r="V93" s="24">
        <f t="shared" si="25"/>
        <v>0</v>
      </c>
      <c r="W93" s="23"/>
      <c r="X93" s="23"/>
      <c r="Y93" s="23"/>
      <c r="Z93" s="23">
        <v>0</v>
      </c>
      <c r="AA93" s="23"/>
      <c r="AB93" s="23">
        <v>0</v>
      </c>
      <c r="AC93" s="23"/>
      <c r="AD93" s="24">
        <f t="shared" si="26"/>
        <v>0</v>
      </c>
    </row>
    <row r="94" spans="1:31" ht="23.25" thickBot="1" x14ac:dyDescent="0.25">
      <c r="A94" s="32" t="s">
        <v>52</v>
      </c>
      <c r="B94" s="23"/>
      <c r="C94" s="23"/>
      <c r="D94" s="24">
        <f t="shared" si="27"/>
        <v>1</v>
      </c>
      <c r="E94" s="23">
        <v>0</v>
      </c>
      <c r="F94" s="23"/>
      <c r="G94" s="23">
        <v>1</v>
      </c>
      <c r="H94" s="24">
        <f t="shared" si="23"/>
        <v>1</v>
      </c>
      <c r="I94" s="23">
        <v>0</v>
      </c>
      <c r="J94" s="23">
        <v>0</v>
      </c>
      <c r="K94" s="23"/>
      <c r="L94" s="23">
        <v>0</v>
      </c>
      <c r="M94" s="23"/>
      <c r="N94" s="24">
        <f t="shared" si="24"/>
        <v>0</v>
      </c>
      <c r="O94" s="23"/>
      <c r="P94" s="23">
        <v>0</v>
      </c>
      <c r="Q94" s="23"/>
      <c r="R94" s="23">
        <v>0</v>
      </c>
      <c r="S94" s="23"/>
      <c r="T94" s="23">
        <v>0</v>
      </c>
      <c r="U94" s="23"/>
      <c r="V94" s="24">
        <f t="shared" si="25"/>
        <v>0</v>
      </c>
      <c r="W94" s="23"/>
      <c r="X94" s="23"/>
      <c r="Y94" s="23"/>
      <c r="Z94" s="23">
        <v>0</v>
      </c>
      <c r="AA94" s="23"/>
      <c r="AB94" s="23">
        <v>0</v>
      </c>
      <c r="AC94" s="23"/>
      <c r="AD94" s="24">
        <f t="shared" si="26"/>
        <v>0</v>
      </c>
    </row>
    <row r="95" spans="1:31" ht="23.25" thickBot="1" x14ac:dyDescent="0.25">
      <c r="A95" s="20" t="s">
        <v>95</v>
      </c>
      <c r="B95" s="23"/>
      <c r="C95" s="23"/>
      <c r="D95" s="24">
        <f t="shared" si="27"/>
        <v>920</v>
      </c>
      <c r="E95" s="23"/>
      <c r="F95" s="23"/>
      <c r="G95" s="23"/>
      <c r="H95" s="24">
        <f t="shared" si="23"/>
        <v>0</v>
      </c>
      <c r="I95" s="23"/>
      <c r="J95" s="23">
        <f>J96</f>
        <v>15</v>
      </c>
      <c r="K95" s="23">
        <f>K96</f>
        <v>0</v>
      </c>
      <c r="L95" s="23">
        <f>L96</f>
        <v>15</v>
      </c>
      <c r="M95" s="23"/>
      <c r="N95" s="24">
        <f t="shared" si="24"/>
        <v>30</v>
      </c>
      <c r="O95" s="23"/>
      <c r="P95" s="23">
        <f>P96</f>
        <v>359</v>
      </c>
      <c r="Q95" s="23">
        <f>Q96</f>
        <v>0</v>
      </c>
      <c r="R95" s="23">
        <f>R96</f>
        <v>121</v>
      </c>
      <c r="S95" s="23">
        <f>S96</f>
        <v>0</v>
      </c>
      <c r="T95" s="23">
        <f>T96</f>
        <v>205</v>
      </c>
      <c r="U95" s="23"/>
      <c r="V95" s="24">
        <f t="shared" si="25"/>
        <v>685</v>
      </c>
      <c r="W95" s="23"/>
      <c r="X95" s="23">
        <f>X96</f>
        <v>12</v>
      </c>
      <c r="Y95" s="23">
        <f>Y96</f>
        <v>0</v>
      </c>
      <c r="Z95" s="23">
        <f>Z96</f>
        <v>12</v>
      </c>
      <c r="AA95" s="23">
        <f>AA96</f>
        <v>0</v>
      </c>
      <c r="AB95" s="23">
        <f>AB96</f>
        <v>181</v>
      </c>
      <c r="AC95" s="23"/>
      <c r="AD95" s="24">
        <f t="shared" si="26"/>
        <v>205</v>
      </c>
    </row>
    <row r="96" spans="1:31" ht="12" thickBot="1" x14ac:dyDescent="0.25">
      <c r="A96" s="32" t="s">
        <v>55</v>
      </c>
      <c r="B96" s="23"/>
      <c r="C96" s="23"/>
      <c r="D96" s="24">
        <f t="shared" si="27"/>
        <v>920</v>
      </c>
      <c r="E96" s="23"/>
      <c r="F96" s="23"/>
      <c r="G96" s="23"/>
      <c r="H96" s="24">
        <f t="shared" si="23"/>
        <v>0</v>
      </c>
      <c r="I96" s="23"/>
      <c r="J96" s="23">
        <v>15</v>
      </c>
      <c r="K96" s="23"/>
      <c r="L96" s="23">
        <v>15</v>
      </c>
      <c r="M96" s="23"/>
      <c r="N96" s="24">
        <f t="shared" si="24"/>
        <v>30</v>
      </c>
      <c r="O96" s="23"/>
      <c r="P96" s="23">
        <v>359</v>
      </c>
      <c r="Q96" s="23"/>
      <c r="R96" s="23">
        <v>121</v>
      </c>
      <c r="S96" s="23"/>
      <c r="T96" s="23">
        <v>205</v>
      </c>
      <c r="U96" s="23"/>
      <c r="V96" s="24">
        <f t="shared" si="25"/>
        <v>685</v>
      </c>
      <c r="W96" s="23"/>
      <c r="X96" s="23">
        <v>12</v>
      </c>
      <c r="Y96" s="23"/>
      <c r="Z96" s="23">
        <v>12</v>
      </c>
      <c r="AA96" s="23"/>
      <c r="AB96" s="23">
        <v>181</v>
      </c>
      <c r="AC96" s="23"/>
      <c r="AD96" s="24">
        <f t="shared" si="26"/>
        <v>205</v>
      </c>
    </row>
    <row r="97" spans="1:32" ht="12" thickBot="1" x14ac:dyDescent="0.25">
      <c r="A97" s="32"/>
      <c r="B97" s="23"/>
      <c r="C97" s="23"/>
      <c r="D97" s="24">
        <f t="shared" si="27"/>
        <v>0</v>
      </c>
      <c r="E97" s="23"/>
      <c r="F97" s="23"/>
      <c r="G97" s="23"/>
      <c r="H97" s="24">
        <f t="shared" si="23"/>
        <v>0</v>
      </c>
      <c r="I97" s="23"/>
      <c r="J97" s="23"/>
      <c r="K97" s="23"/>
      <c r="L97" s="23"/>
      <c r="M97" s="23"/>
      <c r="N97" s="24"/>
      <c r="O97" s="23"/>
      <c r="P97" s="23"/>
      <c r="Q97" s="23"/>
      <c r="R97" s="23"/>
      <c r="S97" s="23"/>
      <c r="T97" s="23"/>
      <c r="U97" s="23"/>
      <c r="V97" s="24">
        <f t="shared" si="25"/>
        <v>0</v>
      </c>
      <c r="W97" s="23"/>
      <c r="X97" s="23"/>
      <c r="Y97" s="23"/>
      <c r="Z97" s="23"/>
      <c r="AA97" s="23"/>
      <c r="AB97" s="23"/>
      <c r="AC97" s="23"/>
      <c r="AD97" s="24">
        <f t="shared" si="26"/>
        <v>0</v>
      </c>
    </row>
    <row r="98" spans="1:32" s="50" customFormat="1" ht="12" thickBot="1" x14ac:dyDescent="0.25">
      <c r="A98" s="33" t="s">
        <v>96</v>
      </c>
      <c r="B98" s="33"/>
      <c r="C98" s="33"/>
      <c r="D98" s="24">
        <f t="shared" si="27"/>
        <v>17140</v>
      </c>
      <c r="E98" s="33">
        <f t="shared" ref="E98:AC98" si="33">E8</f>
        <v>519</v>
      </c>
      <c r="F98" s="33">
        <f t="shared" si="33"/>
        <v>1706</v>
      </c>
      <c r="G98" s="33">
        <f t="shared" si="33"/>
        <v>1117</v>
      </c>
      <c r="H98" s="24">
        <f t="shared" si="23"/>
        <v>3342</v>
      </c>
      <c r="I98" s="33">
        <f t="shared" si="33"/>
        <v>1204.0999999999999</v>
      </c>
      <c r="J98" s="33">
        <f t="shared" si="33"/>
        <v>1536</v>
      </c>
      <c r="K98" s="33">
        <f t="shared" si="33"/>
        <v>0</v>
      </c>
      <c r="L98" s="33">
        <f t="shared" si="33"/>
        <v>1191</v>
      </c>
      <c r="M98" s="33">
        <f t="shared" si="33"/>
        <v>0</v>
      </c>
      <c r="N98" s="24">
        <f t="shared" si="24"/>
        <v>3931.1</v>
      </c>
      <c r="O98" s="33">
        <f t="shared" si="33"/>
        <v>0</v>
      </c>
      <c r="P98" s="33">
        <f t="shared" si="33"/>
        <v>1484</v>
      </c>
      <c r="Q98" s="33">
        <f t="shared" si="33"/>
        <v>0</v>
      </c>
      <c r="R98" s="33">
        <f t="shared" si="33"/>
        <v>2114</v>
      </c>
      <c r="S98" s="33">
        <f t="shared" si="33"/>
        <v>0</v>
      </c>
      <c r="T98" s="33">
        <f t="shared" si="33"/>
        <v>927</v>
      </c>
      <c r="U98" s="33">
        <f t="shared" si="33"/>
        <v>0</v>
      </c>
      <c r="V98" s="24">
        <f t="shared" si="25"/>
        <v>4525</v>
      </c>
      <c r="W98" s="33">
        <f t="shared" si="33"/>
        <v>0</v>
      </c>
      <c r="X98" s="33">
        <f t="shared" si="33"/>
        <v>949</v>
      </c>
      <c r="Y98" s="33">
        <f t="shared" si="33"/>
        <v>0</v>
      </c>
      <c r="Z98" s="33">
        <f t="shared" si="33"/>
        <v>1968</v>
      </c>
      <c r="AA98" s="33">
        <f t="shared" si="33"/>
        <v>0</v>
      </c>
      <c r="AB98" s="33">
        <f t="shared" si="33"/>
        <v>2424.9</v>
      </c>
      <c r="AC98" s="33">
        <f t="shared" si="33"/>
        <v>0</v>
      </c>
      <c r="AD98" s="24">
        <f t="shared" si="26"/>
        <v>5341.9</v>
      </c>
      <c r="AF98" s="1"/>
    </row>
    <row r="99" spans="1:32" ht="23.25" thickBot="1" x14ac:dyDescent="0.25">
      <c r="A99" s="51" t="s">
        <v>97</v>
      </c>
      <c r="D99" s="24">
        <f t="shared" si="27"/>
        <v>0</v>
      </c>
      <c r="E99" s="23"/>
      <c r="F99" s="23"/>
      <c r="G99" s="23"/>
      <c r="H99" s="24">
        <f t="shared" si="23"/>
        <v>0</v>
      </c>
      <c r="I99" s="23"/>
      <c r="J99" s="23"/>
      <c r="K99" s="23"/>
      <c r="L99" s="23"/>
      <c r="M99" s="23"/>
      <c r="N99" s="24">
        <f t="shared" si="24"/>
        <v>0</v>
      </c>
      <c r="O99" s="23"/>
      <c r="P99" s="23"/>
      <c r="Q99" s="23"/>
      <c r="R99" s="23"/>
      <c r="S99" s="23"/>
      <c r="T99" s="23"/>
      <c r="U99" s="23"/>
      <c r="V99" s="24">
        <f t="shared" si="25"/>
        <v>0</v>
      </c>
      <c r="W99" s="23"/>
      <c r="X99" s="23"/>
      <c r="Y99" s="23"/>
      <c r="Z99" s="23"/>
      <c r="AA99" s="23"/>
      <c r="AB99" s="23"/>
      <c r="AC99" s="23"/>
      <c r="AD99" s="24">
        <f t="shared" si="26"/>
        <v>0</v>
      </c>
    </row>
    <row r="100" spans="1:32" ht="22.5" x14ac:dyDescent="0.2">
      <c r="A100" s="51" t="s">
        <v>98</v>
      </c>
      <c r="D100" s="24">
        <f t="shared" si="27"/>
        <v>17140</v>
      </c>
      <c r="E100" s="23">
        <f>E98</f>
        <v>519</v>
      </c>
      <c r="F100" s="23">
        <f t="shared" ref="F100:AC100" si="34">F98</f>
        <v>1706</v>
      </c>
      <c r="G100" s="23">
        <f t="shared" si="34"/>
        <v>1117</v>
      </c>
      <c r="H100" s="24">
        <f t="shared" si="23"/>
        <v>3342</v>
      </c>
      <c r="I100" s="23">
        <f t="shared" si="34"/>
        <v>1204.0999999999999</v>
      </c>
      <c r="J100" s="23">
        <f t="shared" si="34"/>
        <v>1536</v>
      </c>
      <c r="K100" s="23">
        <f t="shared" si="34"/>
        <v>0</v>
      </c>
      <c r="L100" s="23">
        <f t="shared" si="34"/>
        <v>1191</v>
      </c>
      <c r="M100" s="23">
        <f t="shared" si="34"/>
        <v>0</v>
      </c>
      <c r="N100" s="24">
        <f t="shared" si="24"/>
        <v>3931.1</v>
      </c>
      <c r="O100" s="23">
        <f t="shared" si="34"/>
        <v>0</v>
      </c>
      <c r="P100" s="23">
        <f t="shared" si="34"/>
        <v>1484</v>
      </c>
      <c r="Q100" s="23">
        <f t="shared" si="34"/>
        <v>0</v>
      </c>
      <c r="R100" s="23">
        <f t="shared" si="34"/>
        <v>2114</v>
      </c>
      <c r="S100" s="23">
        <f t="shared" si="34"/>
        <v>0</v>
      </c>
      <c r="T100" s="23">
        <f t="shared" si="34"/>
        <v>927</v>
      </c>
      <c r="U100" s="23">
        <f t="shared" si="34"/>
        <v>0</v>
      </c>
      <c r="V100" s="24">
        <f t="shared" si="25"/>
        <v>4525</v>
      </c>
      <c r="W100" s="23">
        <f t="shared" si="34"/>
        <v>0</v>
      </c>
      <c r="X100" s="23">
        <f t="shared" si="34"/>
        <v>949</v>
      </c>
      <c r="Y100" s="23">
        <f t="shared" si="34"/>
        <v>0</v>
      </c>
      <c r="Z100" s="23">
        <f t="shared" si="34"/>
        <v>1968</v>
      </c>
      <c r="AA100" s="23">
        <f t="shared" si="34"/>
        <v>0</v>
      </c>
      <c r="AB100" s="23">
        <f t="shared" si="34"/>
        <v>2424.9</v>
      </c>
      <c r="AC100" s="23">
        <f t="shared" si="34"/>
        <v>0</v>
      </c>
      <c r="AD100" s="24">
        <f t="shared" si="26"/>
        <v>5341.9</v>
      </c>
    </row>
    <row r="101" spans="1:32" ht="22.5" x14ac:dyDescent="0.2">
      <c r="A101" s="51" t="s">
        <v>99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2" ht="22.5" x14ac:dyDescent="0.2">
      <c r="A102" s="51" t="s">
        <v>100</v>
      </c>
      <c r="D102" s="23">
        <v>461</v>
      </c>
      <c r="E102" s="23"/>
      <c r="F102" s="23"/>
      <c r="G102" s="23"/>
      <c r="H102" s="23"/>
      <c r="I102" s="23"/>
      <c r="J102" s="23"/>
      <c r="K102" s="23">
        <f>K7+K101</f>
        <v>0</v>
      </c>
      <c r="L102" s="23"/>
      <c r="M102" s="23">
        <f>M7+M101</f>
        <v>0</v>
      </c>
      <c r="N102" s="23"/>
      <c r="O102" s="23">
        <f>O7+O101</f>
        <v>0</v>
      </c>
      <c r="P102" s="23"/>
      <c r="Q102" s="23">
        <f>Q7+Q101</f>
        <v>0</v>
      </c>
      <c r="R102" s="23"/>
      <c r="S102" s="23">
        <f>S7+S101</f>
        <v>0</v>
      </c>
      <c r="T102" s="23"/>
      <c r="U102" s="23">
        <f>U7+U101</f>
        <v>0</v>
      </c>
      <c r="V102" s="23"/>
      <c r="W102" s="23">
        <f>W7+W101</f>
        <v>0</v>
      </c>
      <c r="X102" s="23"/>
      <c r="Y102" s="23">
        <f>Y7+Y101</f>
        <v>0</v>
      </c>
      <c r="Z102" s="23"/>
      <c r="AA102" s="23">
        <f>AA7+AA101</f>
        <v>0</v>
      </c>
      <c r="AB102" s="23"/>
      <c r="AC102" s="23">
        <f>AC7+AC101</f>
        <v>0</v>
      </c>
      <c r="AD102" s="23"/>
    </row>
    <row r="103" spans="1:32" ht="33.75" x14ac:dyDescent="0.2">
      <c r="A103" s="51" t="s">
        <v>101</v>
      </c>
      <c r="D103" s="23">
        <v>461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2" ht="45" x14ac:dyDescent="0.2">
      <c r="A104" s="51" t="s">
        <v>102</v>
      </c>
      <c r="D104" s="23">
        <f>D102-D103</f>
        <v>0</v>
      </c>
      <c r="E104" s="23">
        <f t="shared" ref="E104:AD104" si="35">E102-E103</f>
        <v>0</v>
      </c>
      <c r="F104" s="23">
        <f t="shared" si="35"/>
        <v>0</v>
      </c>
      <c r="G104" s="23">
        <f t="shared" si="35"/>
        <v>0</v>
      </c>
      <c r="H104" s="23">
        <f t="shared" si="35"/>
        <v>0</v>
      </c>
      <c r="I104" s="23">
        <f t="shared" si="35"/>
        <v>0</v>
      </c>
      <c r="J104" s="23">
        <f t="shared" si="35"/>
        <v>0</v>
      </c>
      <c r="K104" s="23">
        <f t="shared" si="35"/>
        <v>0</v>
      </c>
      <c r="L104" s="23">
        <f t="shared" si="35"/>
        <v>0</v>
      </c>
      <c r="M104" s="23">
        <f t="shared" si="35"/>
        <v>0</v>
      </c>
      <c r="N104" s="23">
        <f t="shared" si="35"/>
        <v>0</v>
      </c>
      <c r="O104" s="23">
        <f t="shared" si="35"/>
        <v>0</v>
      </c>
      <c r="P104" s="23">
        <f t="shared" si="35"/>
        <v>0</v>
      </c>
      <c r="Q104" s="23">
        <f t="shared" si="35"/>
        <v>0</v>
      </c>
      <c r="R104" s="23">
        <f t="shared" si="35"/>
        <v>0</v>
      </c>
      <c r="S104" s="23">
        <f t="shared" si="35"/>
        <v>0</v>
      </c>
      <c r="T104" s="23">
        <f t="shared" si="35"/>
        <v>0</v>
      </c>
      <c r="U104" s="23">
        <f t="shared" si="35"/>
        <v>0</v>
      </c>
      <c r="V104" s="23">
        <f t="shared" si="35"/>
        <v>0</v>
      </c>
      <c r="W104" s="23">
        <f t="shared" si="35"/>
        <v>0</v>
      </c>
      <c r="X104" s="23">
        <f t="shared" si="35"/>
        <v>0</v>
      </c>
      <c r="Y104" s="23">
        <f t="shared" si="35"/>
        <v>0</v>
      </c>
      <c r="Z104" s="23">
        <f t="shared" si="35"/>
        <v>0</v>
      </c>
      <c r="AA104" s="23">
        <f t="shared" si="35"/>
        <v>0</v>
      </c>
      <c r="AB104" s="23">
        <f t="shared" si="35"/>
        <v>0</v>
      </c>
      <c r="AC104" s="23">
        <f t="shared" si="35"/>
        <v>0</v>
      </c>
      <c r="AD104" s="23">
        <f t="shared" si="35"/>
        <v>0</v>
      </c>
    </row>
    <row r="107" spans="1:32" x14ac:dyDescent="0.2">
      <c r="A107" s="52" t="s">
        <v>103</v>
      </c>
    </row>
    <row r="108" spans="1:32" x14ac:dyDescent="0.2">
      <c r="A108" s="52" t="s">
        <v>104</v>
      </c>
      <c r="I108" s="50" t="s">
        <v>105</v>
      </c>
      <c r="J108" s="50"/>
    </row>
    <row r="109" spans="1:32" x14ac:dyDescent="0.2">
      <c r="I109" s="50"/>
      <c r="J109" s="50"/>
    </row>
    <row r="110" spans="1:32" x14ac:dyDescent="0.2">
      <c r="A110" s="50" t="s">
        <v>106</v>
      </c>
      <c r="I110" s="50" t="s">
        <v>107</v>
      </c>
      <c r="J110" s="50"/>
    </row>
    <row r="112" spans="1:32" x14ac:dyDescent="0.2">
      <c r="A112" s="31" t="s">
        <v>108</v>
      </c>
    </row>
    <row r="113" spans="1:1" x14ac:dyDescent="0.2">
      <c r="A113" s="31" t="s">
        <v>107</v>
      </c>
    </row>
    <row r="114" spans="1:1" x14ac:dyDescent="0.2">
      <c r="A114" s="31" t="s">
        <v>109</v>
      </c>
    </row>
  </sheetData>
  <mergeCells count="15">
    <mergeCell ref="B1:AB1"/>
    <mergeCell ref="F2:V2"/>
    <mergeCell ref="A4:A5"/>
    <mergeCell ref="B4:B5"/>
    <mergeCell ref="C4:C5"/>
    <mergeCell ref="D4:D5"/>
    <mergeCell ref="E4:G4"/>
    <mergeCell ref="H4:H5"/>
    <mergeCell ref="I4:L4"/>
    <mergeCell ref="N4:N5"/>
    <mergeCell ref="P4:T4"/>
    <mergeCell ref="V4:V5"/>
    <mergeCell ref="X4:AB4"/>
    <mergeCell ref="AD4:AD5"/>
    <mergeCell ref="AE4:A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2019-11-22T19:16:34Z</dcterms:modified>
</cp:coreProperties>
</file>