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01.01.2018" sheetId="1" r:id="rId1"/>
  </sheets>
  <definedNames>
    <definedName name="_xlnm.Print_Titles" localSheetId="0">'01.01.2018'!$A:$B,'01.01.2018'!$9:$11</definedName>
  </definedNames>
  <calcPr fullCalcOnLoad="1"/>
</workbook>
</file>

<file path=xl/sharedStrings.xml><?xml version="1.0" encoding="utf-8"?>
<sst xmlns="http://schemas.openxmlformats.org/spreadsheetml/2006/main" count="148" uniqueCount="111">
  <si>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</si>
  <si>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</si>
  <si>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</si>
  <si>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</si>
  <si>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</si>
  <si>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</si>
  <si>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</si>
  <si>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</si>
  <si>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</si>
  <si>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</si>
  <si>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</si>
  <si>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</si>
  <si>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</si>
  <si>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</si>
  <si>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</si>
  <si>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</si>
  <si>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</si>
  <si>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</si>
  <si>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</si>
  <si>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</si>
  <si>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</si>
  <si>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</si>
  <si>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</si>
  <si>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</si>
  <si>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</si>
  <si>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</si>
  <si>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</si>
  <si>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</si>
  <si>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</si>
  <si>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</si>
  <si>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</si>
  <si>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</si>
  <si>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</si>
  <si>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</si>
  <si>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</si>
  <si>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</si>
  <si>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</si>
  <si>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</si>
  <si>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</si>
  <si>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</si>
  <si>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</si>
  <si>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</si>
  <si>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</si>
  <si>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</si>
  <si>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</si>
  <si>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</si>
  <si>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</si>
  <si>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</si>
  <si>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</si>
  <si>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</si>
  <si>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</si>
  <si>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</si>
  <si>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</si>
  <si>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</si>
  <si>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</si>
  <si>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</si>
  <si>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</si>
  <si>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</si>
  <si>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</si>
  <si>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</si>
  <si>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</si>
  <si>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</si>
  <si>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</si>
  <si>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</si>
  <si>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</si>
  <si>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</si>
  <si>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</si>
  <si>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</si>
  <si>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</si>
  <si>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</si>
  <si>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</si>
  <si>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</si>
  <si>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</si>
  <si>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</si>
  <si>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</si>
  <si>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</si>
  <si>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</si>
  <si>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</si>
  <si>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</si>
  <si>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</si>
  <si>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</si>
  <si>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</si>
  <si>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</si>
  <si>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</si>
  <si>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</si>
  <si>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</si>
  <si>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</si>
  <si>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</si>
  <si>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</si>
  <si>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</si>
  <si>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</si>
  <si>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капитальные вложения в объекты недвижимого имущества МО  Небыловское  (по ВР 400)</t>
  </si>
  <si>
    <t>предоставление субсидий  бюджетным учреждениям МО  Небыловское и иным некоммерческим организациям (по ВР 600)</t>
  </si>
  <si>
    <t>обслуживание муниципального долга МО Небыловское  (по ВР 700)</t>
  </si>
  <si>
    <t xml:space="preserve">привлечение муниципальных внутренних заимствований МО Небыловское </t>
  </si>
  <si>
    <t>Кассовые выплаты по источникам финансирования дефицита  бюджета МО Небыловское -всего</t>
  </si>
  <si>
    <t xml:space="preserve">погашение муниципального внутреннего долга МО Небыловское </t>
  </si>
  <si>
    <t>РЕЗУЛЬТАТ ОПЕРАЦИЙ (без операций по управлению средствами на едином счете  бюджета МО Небыловское) (стр.0300+стр.0500-стр.0600)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</si>
  <si>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</si>
  <si>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</si>
  <si>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Директор МКУ "ЦБ МО Небыловское"</t>
  </si>
  <si>
    <t>Главный бухгалтер МКУ "ЦБ МО Небыловское"</t>
  </si>
  <si>
    <t>Администрация муниципального образования Небыловское Юрьев-Польского района</t>
  </si>
  <si>
    <t>Муниципальное казенное учреждение "Централизованная бухгалтерия муниципального образования Небыловское"</t>
  </si>
  <si>
    <t>Кассовый план исполнения  бюджета муниципального образования Небыловское 2017  год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</si>
  <si>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бюджета) (стр.0800-стр.0900)</t>
  </si>
  <si>
    <t>Муниципальное казенное учреждение "Центр услуг муниципального образования Небыловское"</t>
  </si>
  <si>
    <t>Решение СНД о бюджете от 29.12.2018</t>
  </si>
  <si>
    <t>Е.В.Старухина</t>
  </si>
  <si>
    <t>О.В.Егорова</t>
  </si>
  <si>
    <t>(по состоянию на "31" декабря   2017  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</si>
</sst>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6" fillId="33" borderId="0" xfId="52" applyFont="1" applyFill="1" applyAlignment="1">
      <alignment horizontal="left"/>
      <protection/>
    </xf>
    <xf numFmtId="0" fontId="17" fillId="33" borderId="0" xfId="0" applyFont="1" applyFill="1" applyAlignment="1">
      <alignment vertical="top" wrapText="1"/>
    </xf>
    <xf numFmtId="0" fontId="16" fillId="33" borderId="0" xfId="52" applyFont="1" applyFill="1" applyAlignment="1">
      <alignment/>
      <protection/>
    </xf>
    <xf numFmtId="0" fontId="2" fillId="33" borderId="0" xfId="52" applyFont="1" applyFill="1">
      <alignment/>
      <protection/>
    </xf>
    <xf numFmtId="0" fontId="3" fillId="33" borderId="10" xfId="44" applyFont="1" applyFill="1" applyBorder="1" applyAlignment="1">
      <alignment horizontal="center" vertical="center" wrapText="1"/>
    </xf>
    <xf numFmtId="0" fontId="12" fillId="33" borderId="10" xfId="50" applyFont="1" applyFill="1" applyBorder="1" applyAlignment="1">
      <alignment horizontal="center" vertical="top" wrapText="1"/>
    </xf>
    <xf numFmtId="0" fontId="12" fillId="33" borderId="10" xfId="5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172" fontId="9" fillId="33" borderId="10" xfId="43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9" fillId="33" borderId="10" xfId="0" applyNumberFormat="1" applyFont="1" applyFill="1" applyBorder="1" applyAlignment="1">
      <alignment vertical="top" wrapText="1"/>
    </xf>
    <xf numFmtId="0" fontId="6" fillId="33" borderId="10" xfId="56" applyNumberFormat="1" applyFont="1" applyFill="1" applyBorder="1" applyAlignment="1">
      <alignment horizontal="left" vertical="top" wrapText="1"/>
    </xf>
    <xf numFmtId="49" fontId="6" fillId="33" borderId="10" xfId="60" applyNumberFormat="1" applyFont="1" applyFill="1" applyBorder="1" applyAlignment="1">
      <alignment horizontal="center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3" borderId="10" xfId="43" applyNumberFormat="1" applyFont="1" applyFill="1" applyBorder="1" applyAlignment="1">
      <alignment horizontal="right" vertical="top" wrapText="1"/>
    </xf>
    <xf numFmtId="0" fontId="12" fillId="33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vertical="top"/>
    </xf>
    <xf numFmtId="168" fontId="12" fillId="33" borderId="10" xfId="43" applyFont="1" applyFill="1" applyBorder="1" applyAlignment="1">
      <alignment horizontal="left" vertical="top" wrapText="1"/>
    </xf>
    <xf numFmtId="0" fontId="13" fillId="33" borderId="10" xfId="56" applyNumberFormat="1" applyFont="1" applyFill="1" applyBorder="1" applyAlignment="1">
      <alignment horizontal="left" vertical="top" wrapText="1"/>
    </xf>
    <xf numFmtId="0" fontId="11" fillId="33" borderId="10" xfId="56" applyNumberFormat="1" applyFont="1" applyFill="1" applyBorder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9" fillId="33" borderId="0" xfId="0" applyFont="1" applyFill="1" applyAlignment="1">
      <alignment/>
    </xf>
    <xf numFmtId="168" fontId="13" fillId="33" borderId="10" xfId="43" applyFont="1" applyFill="1" applyBorder="1" applyAlignment="1">
      <alignment horizontal="left" vertical="top" wrapText="1"/>
    </xf>
    <xf numFmtId="168" fontId="11" fillId="33" borderId="10" xfId="43" applyFont="1" applyFill="1" applyBorder="1" applyAlignment="1">
      <alignment horizontal="left" vertical="top" wrapText="1"/>
    </xf>
    <xf numFmtId="0" fontId="13" fillId="33" borderId="10" xfId="42" applyNumberFormat="1" applyFont="1" applyFill="1" applyBorder="1" applyAlignment="1">
      <alignment horizontal="lef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0" fontId="11" fillId="33" borderId="10" xfId="44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6" fillId="33" borderId="0" xfId="0" applyFont="1" applyFill="1" applyAlignment="1">
      <alignment vertical="top" wrapText="1"/>
    </xf>
    <xf numFmtId="0" fontId="15" fillId="33" borderId="0" xfId="0" applyFont="1" applyFill="1" applyAlignment="1">
      <alignment/>
    </xf>
    <xf numFmtId="0" fontId="7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172" fontId="6" fillId="33" borderId="0" xfId="0" applyNumberFormat="1" applyFont="1" applyFill="1" applyAlignment="1">
      <alignment vertical="top" wrapText="1"/>
    </xf>
    <xf numFmtId="0" fontId="13" fillId="33" borderId="0" xfId="0" applyFont="1" applyFill="1" applyAlignment="1">
      <alignment vertical="top" wrapText="1"/>
    </xf>
    <xf numFmtId="0" fontId="15" fillId="33" borderId="0" xfId="52" applyFont="1" applyFill="1" applyAlignment="1">
      <alignment/>
      <protection/>
    </xf>
    <xf numFmtId="0" fontId="15" fillId="33" borderId="0" xfId="52" applyFont="1" applyFill="1">
      <alignment/>
      <protection/>
    </xf>
    <xf numFmtId="172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20" fillId="33" borderId="10" xfId="50" applyFont="1" applyFill="1" applyBorder="1" applyAlignment="1">
      <alignment horizontal="center" vertical="top" wrapText="1"/>
    </xf>
    <xf numFmtId="172" fontId="0" fillId="33" borderId="0" xfId="0" applyNumberFormat="1" applyFont="1" applyFill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1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15" fillId="33" borderId="11" xfId="52" applyFont="1" applyFill="1" applyBorder="1" applyAlignment="1">
      <alignment wrapText="1"/>
      <protection/>
    </xf>
    <xf numFmtId="0" fontId="15" fillId="33" borderId="11" xfId="0" applyFont="1" applyFill="1" applyBorder="1" applyAlignment="1">
      <alignment/>
    </xf>
    <xf numFmtId="0" fontId="6" fillId="33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pane ySplit="12" topLeftCell="A46" activePane="bottomLeft" state="frozen"/>
      <selection pane="topLeft" activeCell="A1" sqref="A1"/>
      <selection pane="bottomLeft" activeCell="I47" sqref="I47"/>
    </sheetView>
  </sheetViews>
  <sheetFormatPr defaultColWidth="8.875" defaultRowHeight="12.75"/>
  <cols>
    <col min="1" max="1" width="26.00390625" style="1" customWidth="1"/>
    <col min="2" max="2" width="6.00390625" style="1" customWidth="1"/>
    <col min="3" max="3" width="8.25390625" style="1" customWidth="1"/>
    <col min="4" max="4" width="8.875" style="1" customWidth="1"/>
    <col min="5" max="5" width="8.625" style="1" customWidth="1"/>
    <col min="6" max="6" width="7.625" style="1" customWidth="1"/>
    <col min="7" max="7" width="8.75390625" style="1" customWidth="1"/>
    <col min="8" max="8" width="7.25390625" style="1" customWidth="1"/>
    <col min="9" max="9" width="8.375" style="1" customWidth="1"/>
    <col min="10" max="10" width="7.75390625" style="1" customWidth="1"/>
    <col min="11" max="11" width="8.00390625" style="1" customWidth="1"/>
    <col min="12" max="12" width="7.375" style="1" customWidth="1"/>
    <col min="13" max="13" width="8.125" style="1" customWidth="1"/>
    <col min="14" max="14" width="7.375" style="1" customWidth="1"/>
    <col min="15" max="15" width="8.375" style="1" customWidth="1"/>
    <col min="16" max="16" width="13.75390625" style="1" hidden="1" customWidth="1"/>
    <col min="17" max="17" width="7.875" style="1" customWidth="1"/>
    <col min="18" max="18" width="8.00390625" style="1" customWidth="1"/>
    <col min="19" max="19" width="7.875" style="1" customWidth="1"/>
    <col min="20" max="20" width="7.375" style="1" customWidth="1"/>
    <col min="21" max="21" width="7.25390625" style="1" customWidth="1"/>
    <col min="22" max="22" width="11.75390625" style="1" bestFit="1" customWidth="1"/>
    <col min="23" max="16384" width="8.875" style="1" customWidth="1"/>
  </cols>
  <sheetData>
    <row r="1" spans="17:21" ht="15" customHeight="1">
      <c r="Q1" s="2" t="s">
        <v>85</v>
      </c>
      <c r="R1" s="2"/>
      <c r="S1" s="2"/>
      <c r="T1" s="2"/>
      <c r="U1" s="2"/>
    </row>
    <row r="2" spans="17:21" ht="33" customHeight="1">
      <c r="Q2" s="48" t="s">
        <v>89</v>
      </c>
      <c r="R2" s="48"/>
      <c r="S2" s="48"/>
      <c r="T2" s="48"/>
      <c r="U2" s="48"/>
    </row>
    <row r="3" spans="17:21" ht="12.75">
      <c r="Q3" s="2" t="s">
        <v>90</v>
      </c>
      <c r="R3" s="2"/>
      <c r="S3" s="2"/>
      <c r="T3" s="2"/>
      <c r="U3" s="2"/>
    </row>
    <row r="4" spans="1:22" ht="15.75">
      <c r="A4" s="3"/>
      <c r="B4" s="3"/>
      <c r="C4" s="3"/>
      <c r="D4" s="4" t="s">
        <v>104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2" ht="15.75">
      <c r="A5" s="3"/>
      <c r="B5" s="3"/>
      <c r="C5" s="3"/>
      <c r="D5" s="6" t="s">
        <v>110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2" ht="12.75">
      <c r="A6" s="3" t="s">
        <v>0</v>
      </c>
      <c r="B6" s="3"/>
      <c r="C6" s="3"/>
      <c r="D6" s="7" t="s">
        <v>86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3"/>
      <c r="B7" s="3"/>
      <c r="C7" s="3"/>
      <c r="D7" s="7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8.25" customHeight="1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49" t="s">
        <v>2</v>
      </c>
      <c r="B9" s="49" t="s">
        <v>3</v>
      </c>
      <c r="C9" s="56" t="s">
        <v>107</v>
      </c>
      <c r="D9" s="49" t="s">
        <v>4</v>
      </c>
      <c r="E9" s="49" t="s">
        <v>5</v>
      </c>
      <c r="F9" s="49"/>
      <c r="G9" s="49"/>
      <c r="H9" s="49" t="s">
        <v>6</v>
      </c>
      <c r="I9" s="49" t="s">
        <v>7</v>
      </c>
      <c r="J9" s="49"/>
      <c r="K9" s="49"/>
      <c r="L9" s="49" t="s">
        <v>8</v>
      </c>
      <c r="M9" s="49" t="s">
        <v>9</v>
      </c>
      <c r="N9" s="49"/>
      <c r="O9" s="49"/>
      <c r="P9" s="43"/>
      <c r="Q9" s="49" t="s">
        <v>10</v>
      </c>
      <c r="R9" s="49" t="s">
        <v>11</v>
      </c>
      <c r="S9" s="49"/>
      <c r="T9" s="49"/>
      <c r="U9" s="49" t="s">
        <v>12</v>
      </c>
      <c r="V9" s="3"/>
    </row>
    <row r="10" spans="1:22" ht="3.75" customHeight="1">
      <c r="A10" s="49" t="s">
        <v>0</v>
      </c>
      <c r="B10" s="49" t="s">
        <v>0</v>
      </c>
      <c r="C10" s="56" t="s">
        <v>0</v>
      </c>
      <c r="D10" s="49" t="s">
        <v>0</v>
      </c>
      <c r="E10" s="49" t="s">
        <v>0</v>
      </c>
      <c r="F10" s="49" t="s">
        <v>0</v>
      </c>
      <c r="G10" s="49" t="s">
        <v>0</v>
      </c>
      <c r="H10" s="49" t="s">
        <v>0</v>
      </c>
      <c r="I10" s="49" t="s">
        <v>0</v>
      </c>
      <c r="J10" s="49" t="s">
        <v>0</v>
      </c>
      <c r="K10" s="49" t="s">
        <v>0</v>
      </c>
      <c r="L10" s="49" t="s">
        <v>0</v>
      </c>
      <c r="M10" s="49" t="s">
        <v>0</v>
      </c>
      <c r="N10" s="49" t="s">
        <v>0</v>
      </c>
      <c r="O10" s="49" t="s">
        <v>0</v>
      </c>
      <c r="P10" s="43"/>
      <c r="Q10" s="49" t="s">
        <v>0</v>
      </c>
      <c r="R10" s="49" t="s">
        <v>0</v>
      </c>
      <c r="S10" s="49" t="s">
        <v>0</v>
      </c>
      <c r="T10" s="49" t="s">
        <v>0</v>
      </c>
      <c r="U10" s="49" t="s">
        <v>0</v>
      </c>
      <c r="V10" s="3"/>
    </row>
    <row r="11" spans="1:22" ht="33" customHeight="1">
      <c r="A11" s="49" t="s">
        <v>0</v>
      </c>
      <c r="B11" s="49" t="s">
        <v>0</v>
      </c>
      <c r="C11" s="56" t="s">
        <v>0</v>
      </c>
      <c r="D11" s="49" t="s">
        <v>0</v>
      </c>
      <c r="E11" s="8" t="s">
        <v>13</v>
      </c>
      <c r="F11" s="8" t="s">
        <v>14</v>
      </c>
      <c r="G11" s="8" t="s">
        <v>15</v>
      </c>
      <c r="H11" s="49" t="s">
        <v>0</v>
      </c>
      <c r="I11" s="8" t="s">
        <v>16</v>
      </c>
      <c r="J11" s="8" t="s">
        <v>17</v>
      </c>
      <c r="K11" s="8" t="s">
        <v>18</v>
      </c>
      <c r="L11" s="49" t="s">
        <v>0</v>
      </c>
      <c r="M11" s="8" t="s">
        <v>19</v>
      </c>
      <c r="N11" s="8" t="s">
        <v>20</v>
      </c>
      <c r="O11" s="8" t="s">
        <v>21</v>
      </c>
      <c r="P11" s="8"/>
      <c r="Q11" s="49" t="s">
        <v>0</v>
      </c>
      <c r="R11" s="8" t="s">
        <v>22</v>
      </c>
      <c r="S11" s="8" t="s">
        <v>23</v>
      </c>
      <c r="T11" s="8" t="s">
        <v>24</v>
      </c>
      <c r="U11" s="49" t="s">
        <v>0</v>
      </c>
      <c r="V11" s="3"/>
    </row>
    <row r="12" spans="1:22" ht="12.75">
      <c r="A12" s="9" t="s">
        <v>25</v>
      </c>
      <c r="B12" s="9" t="s">
        <v>26</v>
      </c>
      <c r="C12" s="45" t="s">
        <v>27</v>
      </c>
      <c r="D12" s="10">
        <v>4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/>
      <c r="Q12" s="9" t="s">
        <v>39</v>
      </c>
      <c r="R12" s="9" t="s">
        <v>40</v>
      </c>
      <c r="S12" s="9" t="s">
        <v>41</v>
      </c>
      <c r="T12" s="9" t="s">
        <v>42</v>
      </c>
      <c r="U12" s="9" t="s">
        <v>43</v>
      </c>
      <c r="V12" s="3"/>
    </row>
    <row r="13" spans="1:22" ht="12.75" customHeight="1" hidden="1" thickTop="1">
      <c r="A13" s="11" t="s">
        <v>48</v>
      </c>
      <c r="B13" s="12" t="s">
        <v>45</v>
      </c>
      <c r="C13" s="13"/>
      <c r="D13" s="14" t="e">
        <f>#REF!-D14</f>
        <v>#REF!</v>
      </c>
      <c r="E13" s="14" t="e">
        <f>#REF!-E14</f>
        <v>#REF!</v>
      </c>
      <c r="F13" s="15" t="e">
        <f>#REF!</f>
        <v>#REF!</v>
      </c>
      <c r="G13" s="13" t="e">
        <f>#REF!</f>
        <v>#REF!</v>
      </c>
      <c r="H13" s="14" t="e">
        <f>E13</f>
        <v>#REF!</v>
      </c>
      <c r="I13" s="15" t="e">
        <f>#REF!</f>
        <v>#REF!</v>
      </c>
      <c r="J13" s="13" t="e">
        <f>#REF!</f>
        <v>#REF!</v>
      </c>
      <c r="K13" s="13" t="e">
        <f>#REF!</f>
        <v>#REF!</v>
      </c>
      <c r="L13" s="13" t="e">
        <f>I13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/>
      <c r="Q13" s="13" t="e">
        <f>M13</f>
        <v>#REF!</v>
      </c>
      <c r="R13" s="13" t="e">
        <f>#REF!</f>
        <v>#REF!</v>
      </c>
      <c r="S13" s="15" t="e">
        <f>#REF!</f>
        <v>#REF!</v>
      </c>
      <c r="T13" s="13" t="e">
        <f>#REF!</f>
        <v>#REF!</v>
      </c>
      <c r="U13" s="13" t="e">
        <f>R13</f>
        <v>#REF!</v>
      </c>
      <c r="V13" s="3"/>
    </row>
    <row r="14" spans="1:22" ht="12.75" customHeight="1" hidden="1">
      <c r="A14" s="16" t="s">
        <v>47</v>
      </c>
      <c r="B14" s="17" t="s">
        <v>46</v>
      </c>
      <c r="C14" s="13"/>
      <c r="D14" s="18">
        <v>908588</v>
      </c>
      <c r="E14" s="18">
        <v>908588</v>
      </c>
      <c r="F14" s="18" t="e">
        <f>#REF!-F13</f>
        <v>#REF!</v>
      </c>
      <c r="G14" s="18" t="e">
        <f>#REF!-G13</f>
        <v>#REF!</v>
      </c>
      <c r="H14" s="14" t="e">
        <f>#REF!-H13</f>
        <v>#REF!</v>
      </c>
      <c r="I14" s="19" t="e">
        <f>#REF!-I13</f>
        <v>#REF!</v>
      </c>
      <c r="J14" s="19" t="e">
        <f>#REF!-J13</f>
        <v>#REF!</v>
      </c>
      <c r="K14" s="19" t="e">
        <f>#REF!-K13</f>
        <v>#REF!</v>
      </c>
      <c r="L14" s="14" t="e">
        <f>#REF!-L13</f>
        <v>#REF!</v>
      </c>
      <c r="M14" s="19" t="e">
        <f>#REF!-M13</f>
        <v>#REF!</v>
      </c>
      <c r="N14" s="19" t="e">
        <f>#REF!-N13</f>
        <v>#REF!</v>
      </c>
      <c r="O14" s="19" t="e">
        <f>#REF!-O13</f>
        <v>#REF!</v>
      </c>
      <c r="P14" s="19"/>
      <c r="Q14" s="14" t="e">
        <f>#REF!-Q13</f>
        <v>#REF!</v>
      </c>
      <c r="R14" s="19" t="e">
        <f>#REF!-R13</f>
        <v>#REF!</v>
      </c>
      <c r="S14" s="19" t="e">
        <f>#REF!-S13</f>
        <v>#REF!</v>
      </c>
      <c r="T14" s="19" t="e">
        <f>#REF!-T13</f>
        <v>#REF!</v>
      </c>
      <c r="U14" s="14" t="e">
        <f>#REF!-U13</f>
        <v>#REF!</v>
      </c>
      <c r="V14" s="3"/>
    </row>
    <row r="15" spans="1:22" ht="23.25" customHeight="1">
      <c r="A15" s="20" t="s">
        <v>80</v>
      </c>
      <c r="B15" s="12" t="s">
        <v>50</v>
      </c>
      <c r="C15" s="13">
        <f>H15+L15+Q15+U15</f>
        <v>23067</v>
      </c>
      <c r="D15" s="13">
        <v>23067</v>
      </c>
      <c r="E15" s="13">
        <v>1338</v>
      </c>
      <c r="F15" s="13">
        <v>1831</v>
      </c>
      <c r="G15" s="13">
        <v>3492</v>
      </c>
      <c r="H15" s="13">
        <v>6661</v>
      </c>
      <c r="I15" s="13">
        <v>2058</v>
      </c>
      <c r="J15" s="13">
        <v>585</v>
      </c>
      <c r="K15" s="13">
        <v>807</v>
      </c>
      <c r="L15" s="13">
        <v>3450</v>
      </c>
      <c r="M15" s="13">
        <v>2134</v>
      </c>
      <c r="N15" s="13">
        <v>586</v>
      </c>
      <c r="O15" s="13">
        <v>971</v>
      </c>
      <c r="P15" s="13"/>
      <c r="Q15" s="13">
        <v>3691</v>
      </c>
      <c r="R15" s="13">
        <v>2428</v>
      </c>
      <c r="S15" s="13">
        <v>3331</v>
      </c>
      <c r="T15" s="13">
        <v>3506</v>
      </c>
      <c r="U15" s="13">
        <v>9265</v>
      </c>
      <c r="V15" s="3"/>
    </row>
    <row r="16" spans="1:22" ht="12" customHeight="1">
      <c r="A16" s="16" t="s">
        <v>53</v>
      </c>
      <c r="B16" s="12"/>
      <c r="C16" s="13">
        <f aca="true" t="shared" si="0" ref="C16:C42">H16+L16+Q16+U16</f>
        <v>0</v>
      </c>
      <c r="D16" s="18"/>
      <c r="E16" s="18"/>
      <c r="F16" s="18"/>
      <c r="G16" s="18"/>
      <c r="H16" s="14"/>
      <c r="I16" s="19"/>
      <c r="J16" s="19"/>
      <c r="K16" s="19"/>
      <c r="L16" s="14"/>
      <c r="M16" s="19"/>
      <c r="N16" s="19"/>
      <c r="O16" s="19"/>
      <c r="P16" s="19"/>
      <c r="Q16" s="14"/>
      <c r="R16" s="19"/>
      <c r="S16" s="19"/>
      <c r="T16" s="19"/>
      <c r="U16" s="14"/>
      <c r="V16" s="3"/>
    </row>
    <row r="17" spans="1:22" ht="26.25" customHeight="1">
      <c r="A17" s="21" t="s">
        <v>82</v>
      </c>
      <c r="B17" s="17" t="s">
        <v>55</v>
      </c>
      <c r="C17" s="13">
        <f t="shared" si="0"/>
        <v>17444.1</v>
      </c>
      <c r="D17" s="18">
        <v>17444.078</v>
      </c>
      <c r="E17" s="18">
        <v>1153</v>
      </c>
      <c r="F17" s="18">
        <v>1135</v>
      </c>
      <c r="G17" s="18">
        <v>2768</v>
      </c>
      <c r="H17" s="14">
        <v>5056</v>
      </c>
      <c r="I17" s="18">
        <v>1540</v>
      </c>
      <c r="J17" s="18">
        <v>355</v>
      </c>
      <c r="K17" s="18">
        <v>609</v>
      </c>
      <c r="L17" s="14">
        <v>2504</v>
      </c>
      <c r="M17" s="18">
        <v>1130</v>
      </c>
      <c r="N17" s="18">
        <v>342</v>
      </c>
      <c r="O17" s="18">
        <v>681</v>
      </c>
      <c r="P17" s="18"/>
      <c r="Q17" s="14">
        <v>2153</v>
      </c>
      <c r="R17" s="18">
        <v>1961</v>
      </c>
      <c r="S17" s="18">
        <v>3321</v>
      </c>
      <c r="T17" s="18">
        <v>2449.1</v>
      </c>
      <c r="U17" s="14">
        <v>7731.1</v>
      </c>
      <c r="V17" s="3"/>
    </row>
    <row r="18" spans="1:22" ht="14.25" customHeight="1">
      <c r="A18" s="21" t="s">
        <v>83</v>
      </c>
      <c r="B18" s="17" t="s">
        <v>51</v>
      </c>
      <c r="C18" s="13">
        <f t="shared" si="0"/>
        <v>5622.9</v>
      </c>
      <c r="D18" s="18">
        <v>5622.9</v>
      </c>
      <c r="E18" s="22">
        <v>185</v>
      </c>
      <c r="F18" s="22">
        <v>696</v>
      </c>
      <c r="G18" s="22">
        <v>724</v>
      </c>
      <c r="H18" s="14">
        <v>1605</v>
      </c>
      <c r="I18" s="18">
        <v>518</v>
      </c>
      <c r="J18" s="18">
        <v>230</v>
      </c>
      <c r="K18" s="18">
        <v>198</v>
      </c>
      <c r="L18" s="14">
        <v>946</v>
      </c>
      <c r="M18" s="18">
        <v>1004</v>
      </c>
      <c r="N18" s="18">
        <v>244</v>
      </c>
      <c r="O18" s="18">
        <v>290</v>
      </c>
      <c r="P18" s="18"/>
      <c r="Q18" s="14">
        <v>1538</v>
      </c>
      <c r="R18" s="18">
        <v>467</v>
      </c>
      <c r="S18" s="18">
        <v>10</v>
      </c>
      <c r="T18" s="18">
        <v>1056.9</v>
      </c>
      <c r="U18" s="14">
        <v>1533.9</v>
      </c>
      <c r="V18" s="3"/>
    </row>
    <row r="19" spans="1:22" ht="22.5" customHeight="1">
      <c r="A19" s="23" t="s">
        <v>81</v>
      </c>
      <c r="B19" s="12" t="s">
        <v>52</v>
      </c>
      <c r="C19" s="13">
        <f t="shared" si="0"/>
        <v>23067</v>
      </c>
      <c r="D19" s="14">
        <v>23067</v>
      </c>
      <c r="E19" s="14">
        <f>E21+E27+E29</f>
        <v>1848</v>
      </c>
      <c r="F19" s="14">
        <f aca="true" t="shared" si="1" ref="F19:U19">F21+F27+F29</f>
        <v>1561</v>
      </c>
      <c r="G19" s="14">
        <f t="shared" si="1"/>
        <v>2241</v>
      </c>
      <c r="H19" s="14">
        <f t="shared" si="1"/>
        <v>5650</v>
      </c>
      <c r="I19" s="14">
        <f t="shared" si="1"/>
        <v>1698</v>
      </c>
      <c r="J19" s="14">
        <f t="shared" si="1"/>
        <v>1540</v>
      </c>
      <c r="K19" s="14">
        <f t="shared" si="1"/>
        <v>1660</v>
      </c>
      <c r="L19" s="14">
        <f t="shared" si="1"/>
        <v>4898</v>
      </c>
      <c r="M19" s="14">
        <f t="shared" si="1"/>
        <v>2414</v>
      </c>
      <c r="N19" s="14">
        <f>N21+N27+N29</f>
        <v>1796</v>
      </c>
      <c r="O19" s="14">
        <f>O21+O27+O29</f>
        <v>1132</v>
      </c>
      <c r="P19" s="14">
        <f>P21+P27+P29</f>
        <v>0</v>
      </c>
      <c r="Q19" s="14">
        <f>Q21+Q27+Q29</f>
        <v>5342</v>
      </c>
      <c r="R19" s="14">
        <f t="shared" si="1"/>
        <v>1972</v>
      </c>
      <c r="S19" s="14">
        <f t="shared" si="1"/>
        <v>1696</v>
      </c>
      <c r="T19" s="14">
        <f t="shared" si="1"/>
        <v>3509</v>
      </c>
      <c r="U19" s="14">
        <f t="shared" si="1"/>
        <v>7177</v>
      </c>
      <c r="V19" s="3"/>
    </row>
    <row r="20" spans="1:22" ht="12.75" customHeight="1">
      <c r="A20" s="24" t="s">
        <v>53</v>
      </c>
      <c r="B20" s="12"/>
      <c r="C20" s="13">
        <f t="shared" si="0"/>
        <v>0</v>
      </c>
      <c r="D20" s="18"/>
      <c r="E20" s="18"/>
      <c r="F20" s="18"/>
      <c r="G20" s="18"/>
      <c r="H20" s="14"/>
      <c r="I20" s="18"/>
      <c r="J20" s="18"/>
      <c r="K20" s="18"/>
      <c r="L20" s="14"/>
      <c r="M20" s="18"/>
      <c r="N20" s="18"/>
      <c r="O20" s="18"/>
      <c r="P20" s="18"/>
      <c r="Q20" s="14"/>
      <c r="R20" s="18"/>
      <c r="S20" s="18"/>
      <c r="T20" s="18"/>
      <c r="U20" s="14"/>
      <c r="V20" s="3"/>
    </row>
    <row r="21" spans="1:22" s="27" customFormat="1" ht="27.75" customHeight="1">
      <c r="A21" s="25" t="s">
        <v>102</v>
      </c>
      <c r="B21" s="12"/>
      <c r="C21" s="13">
        <f t="shared" si="0"/>
        <v>13757.7</v>
      </c>
      <c r="D21" s="14">
        <v>13757.7</v>
      </c>
      <c r="E21" s="14">
        <v>1554</v>
      </c>
      <c r="F21" s="14">
        <v>1031</v>
      </c>
      <c r="G21" s="14">
        <v>1640</v>
      </c>
      <c r="H21" s="14">
        <v>4225</v>
      </c>
      <c r="I21" s="14">
        <v>843</v>
      </c>
      <c r="J21" s="14">
        <v>903</v>
      </c>
      <c r="K21" s="14">
        <v>961</v>
      </c>
      <c r="L21" s="14">
        <v>2707</v>
      </c>
      <c r="M21" s="14">
        <v>1558</v>
      </c>
      <c r="N21" s="14">
        <v>1148</v>
      </c>
      <c r="O21" s="14">
        <v>756</v>
      </c>
      <c r="P21" s="14"/>
      <c r="Q21" s="14">
        <v>3462</v>
      </c>
      <c r="R21" s="14">
        <v>1415</v>
      </c>
      <c r="S21" s="14">
        <v>932</v>
      </c>
      <c r="T21" s="14">
        <v>1016.7</v>
      </c>
      <c r="U21" s="14">
        <v>3363.7</v>
      </c>
      <c r="V21" s="26"/>
    </row>
    <row r="22" spans="1:22" ht="12" customHeight="1">
      <c r="A22" s="28" t="s">
        <v>91</v>
      </c>
      <c r="B22" s="17" t="s">
        <v>56</v>
      </c>
      <c r="C22" s="13">
        <f t="shared" si="0"/>
        <v>0</v>
      </c>
      <c r="D22" s="18"/>
      <c r="E22" s="18"/>
      <c r="F22" s="18"/>
      <c r="G22" s="18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3"/>
    </row>
    <row r="23" spans="1:22" ht="15" customHeight="1">
      <c r="A23" s="28" t="s">
        <v>84</v>
      </c>
      <c r="B23" s="17" t="s">
        <v>57</v>
      </c>
      <c r="C23" s="13">
        <f t="shared" si="0"/>
        <v>7228.1</v>
      </c>
      <c r="D23" s="18">
        <v>7228.1</v>
      </c>
      <c r="E23" s="18">
        <v>1390</v>
      </c>
      <c r="F23" s="18">
        <v>723</v>
      </c>
      <c r="G23" s="18">
        <v>1336</v>
      </c>
      <c r="H23" s="14">
        <v>3449</v>
      </c>
      <c r="I23" s="18">
        <v>370</v>
      </c>
      <c r="J23" s="18">
        <v>214</v>
      </c>
      <c r="K23" s="18">
        <v>434</v>
      </c>
      <c r="L23" s="14">
        <v>1018</v>
      </c>
      <c r="M23" s="18">
        <v>345</v>
      </c>
      <c r="N23" s="18">
        <v>480</v>
      </c>
      <c r="O23" s="18">
        <v>509</v>
      </c>
      <c r="P23" s="18"/>
      <c r="Q23" s="14">
        <v>1334</v>
      </c>
      <c r="R23" s="18">
        <v>558</v>
      </c>
      <c r="S23" s="18">
        <v>546</v>
      </c>
      <c r="T23" s="18">
        <v>323.1</v>
      </c>
      <c r="U23" s="14">
        <v>1427.1</v>
      </c>
      <c r="V23" s="3"/>
    </row>
    <row r="24" spans="1:22" ht="10.5" customHeight="1">
      <c r="A24" s="28" t="s">
        <v>92</v>
      </c>
      <c r="B24" s="17" t="s">
        <v>58</v>
      </c>
      <c r="C24" s="13">
        <f t="shared" si="0"/>
        <v>0</v>
      </c>
      <c r="D24" s="18">
        <v>0</v>
      </c>
      <c r="E24" s="18"/>
      <c r="F24" s="18"/>
      <c r="G24" s="18"/>
      <c r="H24" s="14"/>
      <c r="I24" s="18"/>
      <c r="J24" s="18"/>
      <c r="K24" s="18"/>
      <c r="L24" s="14"/>
      <c r="M24" s="18"/>
      <c r="N24" s="18"/>
      <c r="O24" s="18"/>
      <c r="P24" s="18"/>
      <c r="Q24" s="14"/>
      <c r="R24" s="18"/>
      <c r="S24" s="18"/>
      <c r="T24" s="18"/>
      <c r="U24" s="14"/>
      <c r="V24" s="3"/>
    </row>
    <row r="25" spans="1:22" ht="12" customHeight="1">
      <c r="A25" s="28" t="s">
        <v>93</v>
      </c>
      <c r="B25" s="17" t="s">
        <v>59</v>
      </c>
      <c r="C25" s="13">
        <f t="shared" si="0"/>
        <v>0</v>
      </c>
      <c r="D25" s="18">
        <v>0</v>
      </c>
      <c r="E25" s="18"/>
      <c r="F25" s="18"/>
      <c r="G25" s="18"/>
      <c r="H25" s="14"/>
      <c r="I25" s="18"/>
      <c r="J25" s="18"/>
      <c r="K25" s="18"/>
      <c r="L25" s="14"/>
      <c r="M25" s="18"/>
      <c r="N25" s="18"/>
      <c r="O25" s="18"/>
      <c r="P25" s="18"/>
      <c r="Q25" s="14"/>
      <c r="R25" s="18"/>
      <c r="S25" s="18"/>
      <c r="T25" s="18"/>
      <c r="U25" s="14"/>
      <c r="V25" s="3"/>
    </row>
    <row r="26" spans="1:22" ht="13.5" customHeight="1">
      <c r="A26" s="28" t="s">
        <v>54</v>
      </c>
      <c r="B26" s="17" t="s">
        <v>60</v>
      </c>
      <c r="C26" s="13">
        <f t="shared" si="0"/>
        <v>6529.6</v>
      </c>
      <c r="D26" s="18">
        <v>6529.6</v>
      </c>
      <c r="E26" s="18">
        <v>164</v>
      </c>
      <c r="F26" s="18">
        <v>308</v>
      </c>
      <c r="G26" s="18">
        <v>304</v>
      </c>
      <c r="H26" s="14">
        <v>776</v>
      </c>
      <c r="I26" s="18">
        <v>473</v>
      </c>
      <c r="J26" s="18">
        <v>689</v>
      </c>
      <c r="K26" s="18">
        <v>527</v>
      </c>
      <c r="L26" s="14">
        <v>1689</v>
      </c>
      <c r="M26" s="18">
        <v>1213</v>
      </c>
      <c r="N26" s="18">
        <v>668</v>
      </c>
      <c r="O26" s="18">
        <v>247</v>
      </c>
      <c r="P26" s="18"/>
      <c r="Q26" s="14">
        <v>2128</v>
      </c>
      <c r="R26" s="18">
        <v>857</v>
      </c>
      <c r="S26" s="18">
        <v>386</v>
      </c>
      <c r="T26" s="18">
        <v>693.6</v>
      </c>
      <c r="U26" s="14">
        <v>1936.6</v>
      </c>
      <c r="V26" s="3"/>
    </row>
    <row r="27" spans="1:22" s="27" customFormat="1" ht="54" customHeight="1">
      <c r="A27" s="29" t="s">
        <v>103</v>
      </c>
      <c r="B27" s="12"/>
      <c r="C27" s="13">
        <f t="shared" si="0"/>
        <v>1148.5</v>
      </c>
      <c r="D27" s="14">
        <v>1148.5</v>
      </c>
      <c r="E27" s="14">
        <v>23</v>
      </c>
      <c r="F27" s="14">
        <v>82</v>
      </c>
      <c r="G27" s="14">
        <v>92</v>
      </c>
      <c r="H27" s="14">
        <v>197</v>
      </c>
      <c r="I27" s="14">
        <v>102</v>
      </c>
      <c r="J27" s="14">
        <v>84</v>
      </c>
      <c r="K27" s="14">
        <v>108</v>
      </c>
      <c r="L27" s="14">
        <v>294</v>
      </c>
      <c r="M27" s="14">
        <v>117</v>
      </c>
      <c r="N27" s="14">
        <v>114</v>
      </c>
      <c r="O27" s="14">
        <v>83</v>
      </c>
      <c r="P27" s="14"/>
      <c r="Q27" s="14">
        <v>314</v>
      </c>
      <c r="R27" s="14">
        <v>79</v>
      </c>
      <c r="S27" s="14">
        <v>87</v>
      </c>
      <c r="T27" s="14">
        <v>177.5</v>
      </c>
      <c r="U27" s="14">
        <v>343.5</v>
      </c>
      <c r="V27" s="26"/>
    </row>
    <row r="28" spans="1:22" ht="13.5" customHeight="1">
      <c r="A28" s="28" t="s">
        <v>54</v>
      </c>
      <c r="B28" s="17" t="s">
        <v>60</v>
      </c>
      <c r="C28" s="13">
        <f t="shared" si="0"/>
        <v>1148.5</v>
      </c>
      <c r="D28" s="18">
        <v>1148.5</v>
      </c>
      <c r="E28" s="18">
        <v>23</v>
      </c>
      <c r="F28" s="18">
        <v>82</v>
      </c>
      <c r="G28" s="18">
        <v>92</v>
      </c>
      <c r="H28" s="14">
        <v>197</v>
      </c>
      <c r="I28" s="18">
        <v>102</v>
      </c>
      <c r="J28" s="18">
        <v>84</v>
      </c>
      <c r="K28" s="18">
        <v>108</v>
      </c>
      <c r="L28" s="14">
        <v>294</v>
      </c>
      <c r="M28" s="18">
        <v>117</v>
      </c>
      <c r="N28" s="18">
        <v>114</v>
      </c>
      <c r="O28" s="18">
        <v>83</v>
      </c>
      <c r="P28" s="18"/>
      <c r="Q28" s="14">
        <v>314</v>
      </c>
      <c r="R28" s="18">
        <v>79</v>
      </c>
      <c r="S28" s="18">
        <v>87</v>
      </c>
      <c r="T28" s="18">
        <v>177.5</v>
      </c>
      <c r="U28" s="14">
        <v>343.5</v>
      </c>
      <c r="V28" s="3"/>
    </row>
    <row r="29" spans="1:22" s="27" customFormat="1" ht="25.5" customHeight="1">
      <c r="A29" s="29" t="s">
        <v>106</v>
      </c>
      <c r="B29" s="12"/>
      <c r="C29" s="13">
        <f t="shared" si="0"/>
        <v>8160.8</v>
      </c>
      <c r="D29" s="14">
        <v>8160.8</v>
      </c>
      <c r="E29" s="14">
        <v>271</v>
      </c>
      <c r="F29" s="14">
        <v>448</v>
      </c>
      <c r="G29" s="14">
        <v>509</v>
      </c>
      <c r="H29" s="14">
        <v>1228</v>
      </c>
      <c r="I29" s="14">
        <v>753</v>
      </c>
      <c r="J29" s="14">
        <v>553</v>
      </c>
      <c r="K29" s="14">
        <v>591</v>
      </c>
      <c r="L29" s="14">
        <v>1897</v>
      </c>
      <c r="M29" s="14">
        <v>739</v>
      </c>
      <c r="N29" s="14">
        <v>534</v>
      </c>
      <c r="O29" s="14">
        <v>293</v>
      </c>
      <c r="P29" s="14"/>
      <c r="Q29" s="14">
        <v>1566</v>
      </c>
      <c r="R29" s="14">
        <v>478</v>
      </c>
      <c r="S29" s="14">
        <v>677</v>
      </c>
      <c r="T29" s="14">
        <v>2314.8</v>
      </c>
      <c r="U29" s="14">
        <v>3469.8</v>
      </c>
      <c r="V29" s="26"/>
    </row>
    <row r="30" spans="1:22" ht="33" customHeight="1">
      <c r="A30" s="28" t="s">
        <v>91</v>
      </c>
      <c r="B30" s="17" t="s">
        <v>56</v>
      </c>
      <c r="C30" s="13">
        <f t="shared" si="0"/>
        <v>0</v>
      </c>
      <c r="D30" s="18">
        <v>0</v>
      </c>
      <c r="E30" s="18"/>
      <c r="F30" s="18"/>
      <c r="G30" s="18"/>
      <c r="H30" s="14"/>
      <c r="I30" s="18"/>
      <c r="J30" s="18"/>
      <c r="K30" s="18"/>
      <c r="L30" s="14"/>
      <c r="M30" s="18"/>
      <c r="N30" s="18"/>
      <c r="O30" s="18"/>
      <c r="P30" s="18"/>
      <c r="Q30" s="14"/>
      <c r="R30" s="18"/>
      <c r="S30" s="18"/>
      <c r="T30" s="18"/>
      <c r="U30" s="14"/>
      <c r="V30" s="3"/>
    </row>
    <row r="31" spans="1:22" ht="13.5" customHeight="1">
      <c r="A31" s="28" t="s">
        <v>54</v>
      </c>
      <c r="B31" s="17" t="s">
        <v>60</v>
      </c>
      <c r="C31" s="13">
        <f t="shared" si="0"/>
        <v>8160.8</v>
      </c>
      <c r="D31" s="18">
        <v>8160.8</v>
      </c>
      <c r="E31" s="18">
        <v>271</v>
      </c>
      <c r="F31" s="18">
        <v>448</v>
      </c>
      <c r="G31" s="18">
        <v>509</v>
      </c>
      <c r="H31" s="14">
        <v>1228</v>
      </c>
      <c r="I31" s="18">
        <v>753</v>
      </c>
      <c r="J31" s="18">
        <v>553</v>
      </c>
      <c r="K31" s="18">
        <v>591</v>
      </c>
      <c r="L31" s="14">
        <v>1897</v>
      </c>
      <c r="M31" s="18">
        <v>739</v>
      </c>
      <c r="N31" s="18">
        <v>534</v>
      </c>
      <c r="O31" s="18">
        <v>293</v>
      </c>
      <c r="P31" s="18"/>
      <c r="Q31" s="14">
        <v>1566</v>
      </c>
      <c r="R31" s="18">
        <v>478</v>
      </c>
      <c r="S31" s="18">
        <v>677</v>
      </c>
      <c r="T31" s="18">
        <v>2314.8</v>
      </c>
      <c r="U31" s="14">
        <v>3469.8</v>
      </c>
      <c r="V31" s="3"/>
    </row>
    <row r="32" spans="1:22" ht="14.25" customHeight="1">
      <c r="A32" s="23" t="s">
        <v>61</v>
      </c>
      <c r="B32" s="12" t="s">
        <v>62</v>
      </c>
      <c r="C32" s="13">
        <f t="shared" si="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"/>
    </row>
    <row r="33" spans="1:22" ht="33.75" customHeight="1">
      <c r="A33" s="23" t="s">
        <v>63</v>
      </c>
      <c r="B33" s="12" t="s">
        <v>64</v>
      </c>
      <c r="C33" s="13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"/>
    </row>
    <row r="34" spans="1:22" ht="35.25" customHeight="1">
      <c r="A34" s="29" t="s">
        <v>65</v>
      </c>
      <c r="B34" s="12" t="s">
        <v>66</v>
      </c>
      <c r="C34" s="13">
        <f t="shared" si="0"/>
        <v>-23067</v>
      </c>
      <c r="D34" s="13">
        <v>-23067</v>
      </c>
      <c r="E34" s="13">
        <v>-1338</v>
      </c>
      <c r="F34" s="13">
        <v>-1831</v>
      </c>
      <c r="G34" s="13">
        <v>-3492</v>
      </c>
      <c r="H34" s="13">
        <v>-6661</v>
      </c>
      <c r="I34" s="13">
        <v>-2058</v>
      </c>
      <c r="J34" s="13">
        <v>-585</v>
      </c>
      <c r="K34" s="13">
        <v>-807</v>
      </c>
      <c r="L34" s="13">
        <v>-3450</v>
      </c>
      <c r="M34" s="13">
        <v>-2134</v>
      </c>
      <c r="N34" s="13">
        <v>-586</v>
      </c>
      <c r="O34" s="13">
        <v>-971</v>
      </c>
      <c r="P34" s="13"/>
      <c r="Q34" s="13">
        <v>-3691</v>
      </c>
      <c r="R34" s="13">
        <v>-2428</v>
      </c>
      <c r="S34" s="13">
        <v>-3331</v>
      </c>
      <c r="T34" s="13">
        <v>-3506</v>
      </c>
      <c r="U34" s="13">
        <v>-9265</v>
      </c>
      <c r="V34" s="3"/>
    </row>
    <row r="35" spans="1:22" ht="14.25" customHeight="1">
      <c r="A35" s="24" t="s">
        <v>53</v>
      </c>
      <c r="B35" s="12"/>
      <c r="C35" s="13">
        <f t="shared" si="0"/>
        <v>0</v>
      </c>
      <c r="D35" s="18"/>
      <c r="E35" s="18"/>
      <c r="F35" s="18"/>
      <c r="G35" s="18"/>
      <c r="H35" s="14"/>
      <c r="I35" s="18"/>
      <c r="J35" s="18"/>
      <c r="K35" s="18"/>
      <c r="L35" s="14"/>
      <c r="M35" s="18"/>
      <c r="N35" s="18"/>
      <c r="O35" s="18"/>
      <c r="P35" s="18"/>
      <c r="Q35" s="14"/>
      <c r="R35" s="18"/>
      <c r="S35" s="18"/>
      <c r="T35" s="18"/>
      <c r="U35" s="14"/>
      <c r="V35" s="3"/>
    </row>
    <row r="36" spans="1:22" ht="12" customHeight="1">
      <c r="A36" s="28" t="s">
        <v>94</v>
      </c>
      <c r="B36" s="17" t="s">
        <v>67</v>
      </c>
      <c r="C36" s="13">
        <f t="shared" si="0"/>
        <v>0</v>
      </c>
      <c r="D36" s="18"/>
      <c r="E36" s="18"/>
      <c r="F36" s="18"/>
      <c r="G36" s="18"/>
      <c r="H36" s="14"/>
      <c r="I36" s="18"/>
      <c r="J36" s="18"/>
      <c r="K36" s="18"/>
      <c r="L36" s="14"/>
      <c r="M36" s="18"/>
      <c r="N36" s="18"/>
      <c r="O36" s="18"/>
      <c r="P36" s="18"/>
      <c r="Q36" s="14"/>
      <c r="R36" s="18"/>
      <c r="S36" s="18"/>
      <c r="T36" s="18"/>
      <c r="U36" s="14"/>
      <c r="V36" s="3"/>
    </row>
    <row r="37" spans="1:22" ht="7.5" customHeight="1">
      <c r="A37" s="28" t="s">
        <v>87</v>
      </c>
      <c r="B37" s="17" t="s">
        <v>68</v>
      </c>
      <c r="C37" s="13">
        <f t="shared" si="0"/>
        <v>0</v>
      </c>
      <c r="D37" s="18"/>
      <c r="E37" s="22"/>
      <c r="F37" s="22"/>
      <c r="G37" s="22"/>
      <c r="H37" s="14"/>
      <c r="I37" s="18"/>
      <c r="J37" s="18"/>
      <c r="K37" s="18"/>
      <c r="L37" s="14"/>
      <c r="M37" s="18"/>
      <c r="N37" s="18"/>
      <c r="O37" s="18"/>
      <c r="P37" s="18"/>
      <c r="Q37" s="14"/>
      <c r="R37" s="18"/>
      <c r="S37" s="18"/>
      <c r="T37" s="18"/>
      <c r="U37" s="14"/>
      <c r="V37" s="3"/>
    </row>
    <row r="38" spans="1:22" ht="14.25" customHeight="1">
      <c r="A38" s="30" t="s">
        <v>77</v>
      </c>
      <c r="B38" s="17" t="s">
        <v>69</v>
      </c>
      <c r="C38" s="13">
        <f t="shared" si="0"/>
        <v>0</v>
      </c>
      <c r="D38" s="18"/>
      <c r="E38" s="18"/>
      <c r="F38" s="31"/>
      <c r="G38" s="31"/>
      <c r="H38" s="14"/>
      <c r="I38" s="31"/>
      <c r="J38" s="31"/>
      <c r="K38" s="31"/>
      <c r="L38" s="14"/>
      <c r="M38" s="31"/>
      <c r="N38" s="31"/>
      <c r="O38" s="31"/>
      <c r="P38" s="18"/>
      <c r="Q38" s="14"/>
      <c r="R38" s="18"/>
      <c r="S38" s="18"/>
      <c r="T38" s="18"/>
      <c r="U38" s="14"/>
      <c r="V38" s="3"/>
    </row>
    <row r="39" spans="1:22" ht="47.25" customHeight="1">
      <c r="A39" s="29" t="s">
        <v>95</v>
      </c>
      <c r="B39" s="12" t="s">
        <v>70</v>
      </c>
      <c r="C39" s="13">
        <f t="shared" si="0"/>
        <v>23067</v>
      </c>
      <c r="D39" s="13">
        <v>23067</v>
      </c>
      <c r="E39" s="13">
        <v>1848</v>
      </c>
      <c r="F39" s="13">
        <v>1561</v>
      </c>
      <c r="G39" s="13">
        <v>2241</v>
      </c>
      <c r="H39" s="13">
        <v>5650</v>
      </c>
      <c r="I39" s="13">
        <v>1698</v>
      </c>
      <c r="J39" s="13">
        <v>1540</v>
      </c>
      <c r="K39" s="13">
        <v>1660</v>
      </c>
      <c r="L39" s="13">
        <v>4898</v>
      </c>
      <c r="M39" s="13">
        <v>2414</v>
      </c>
      <c r="N39" s="13">
        <v>1796</v>
      </c>
      <c r="O39" s="13">
        <v>1132</v>
      </c>
      <c r="P39" s="13"/>
      <c r="Q39" s="13">
        <v>5342</v>
      </c>
      <c r="R39" s="13">
        <v>1972</v>
      </c>
      <c r="S39" s="13">
        <v>1696</v>
      </c>
      <c r="T39" s="13">
        <v>3509</v>
      </c>
      <c r="U39" s="13">
        <v>7177</v>
      </c>
      <c r="V39" s="3"/>
    </row>
    <row r="40" spans="1:22" ht="14.25" customHeight="1">
      <c r="A40" s="24" t="s">
        <v>53</v>
      </c>
      <c r="B40" s="12"/>
      <c r="C40" s="13">
        <f t="shared" si="0"/>
        <v>0</v>
      </c>
      <c r="D40" s="18"/>
      <c r="E40" s="22"/>
      <c r="F40" s="22"/>
      <c r="G40" s="22"/>
      <c r="H40" s="14"/>
      <c r="I40" s="18"/>
      <c r="J40" s="18"/>
      <c r="K40" s="18"/>
      <c r="L40" s="14"/>
      <c r="M40" s="18"/>
      <c r="N40" s="18"/>
      <c r="O40" s="18"/>
      <c r="P40" s="18"/>
      <c r="Q40" s="14"/>
      <c r="R40" s="18"/>
      <c r="S40" s="18"/>
      <c r="T40" s="18"/>
      <c r="U40" s="14"/>
      <c r="V40" s="3"/>
    </row>
    <row r="41" spans="1:22" ht="14.25" customHeight="1">
      <c r="A41" s="24" t="s">
        <v>96</v>
      </c>
      <c r="B41" s="17" t="s">
        <v>71</v>
      </c>
      <c r="C41" s="13">
        <f t="shared" si="0"/>
        <v>0</v>
      </c>
      <c r="D41" s="18"/>
      <c r="E41" s="22"/>
      <c r="F41" s="22"/>
      <c r="G41" s="22"/>
      <c r="H41" s="14"/>
      <c r="I41" s="18"/>
      <c r="J41" s="18"/>
      <c r="K41" s="18"/>
      <c r="L41" s="14"/>
      <c r="M41" s="18"/>
      <c r="N41" s="18"/>
      <c r="O41" s="18"/>
      <c r="P41" s="18"/>
      <c r="Q41" s="14"/>
      <c r="R41" s="18"/>
      <c r="S41" s="18"/>
      <c r="T41" s="18"/>
      <c r="U41" s="14"/>
      <c r="V41" s="3"/>
    </row>
    <row r="42" spans="1:22" ht="18" customHeight="1">
      <c r="A42" s="28" t="s">
        <v>75</v>
      </c>
      <c r="B42" s="17" t="s">
        <v>72</v>
      </c>
      <c r="C42" s="13">
        <f t="shared" si="0"/>
        <v>0</v>
      </c>
      <c r="D42" s="18"/>
      <c r="E42" s="18"/>
      <c r="F42" s="18"/>
      <c r="G42" s="18"/>
      <c r="H42" s="14"/>
      <c r="I42" s="18"/>
      <c r="J42" s="18"/>
      <c r="K42" s="18"/>
      <c r="L42" s="14"/>
      <c r="M42" s="18"/>
      <c r="N42" s="18"/>
      <c r="O42" s="18"/>
      <c r="P42" s="18"/>
      <c r="Q42" s="14"/>
      <c r="R42" s="18"/>
      <c r="S42" s="18"/>
      <c r="T42" s="18"/>
      <c r="U42" s="14"/>
      <c r="V42" s="3"/>
    </row>
    <row r="43" spans="1:22" ht="72" customHeight="1">
      <c r="A43" s="25" t="s">
        <v>97</v>
      </c>
      <c r="B43" s="12" t="s">
        <v>73</v>
      </c>
      <c r="C43" s="14">
        <v>0</v>
      </c>
      <c r="D43" s="14">
        <v>0</v>
      </c>
      <c r="E43" s="14">
        <v>-510</v>
      </c>
      <c r="F43" s="14">
        <v>270</v>
      </c>
      <c r="G43" s="14">
        <v>1251</v>
      </c>
      <c r="H43" s="14">
        <v>1011</v>
      </c>
      <c r="I43" s="14">
        <f>I34+I39</f>
        <v>-360</v>
      </c>
      <c r="J43" s="14">
        <f aca="true" t="shared" si="2" ref="J43:U43">J34+J39</f>
        <v>955</v>
      </c>
      <c r="K43" s="14">
        <f t="shared" si="2"/>
        <v>853</v>
      </c>
      <c r="L43" s="14">
        <f t="shared" si="2"/>
        <v>1448</v>
      </c>
      <c r="M43" s="14">
        <f t="shared" si="2"/>
        <v>280</v>
      </c>
      <c r="N43" s="14">
        <f t="shared" si="2"/>
        <v>1210</v>
      </c>
      <c r="O43" s="14">
        <f t="shared" si="2"/>
        <v>161</v>
      </c>
      <c r="P43" s="14">
        <f t="shared" si="2"/>
        <v>0</v>
      </c>
      <c r="Q43" s="14">
        <f t="shared" si="2"/>
        <v>1651</v>
      </c>
      <c r="R43" s="14">
        <f t="shared" si="2"/>
        <v>-456</v>
      </c>
      <c r="S43" s="14">
        <f t="shared" si="2"/>
        <v>-1635</v>
      </c>
      <c r="T43" s="14">
        <f t="shared" si="2"/>
        <v>3</v>
      </c>
      <c r="U43" s="14">
        <f t="shared" si="2"/>
        <v>-2088</v>
      </c>
      <c r="V43" s="3"/>
    </row>
    <row r="44" spans="1:22" ht="60.75" customHeight="1">
      <c r="A44" s="32" t="s">
        <v>98</v>
      </c>
      <c r="B44" s="12" t="s">
        <v>74</v>
      </c>
      <c r="C44" s="31">
        <v>3947</v>
      </c>
      <c r="D44" s="18">
        <v>3947</v>
      </c>
      <c r="E44" s="18">
        <v>3947</v>
      </c>
      <c r="F44" s="18">
        <v>3437</v>
      </c>
      <c r="G44" s="18">
        <v>3707</v>
      </c>
      <c r="H44" s="18">
        <v>3707</v>
      </c>
      <c r="I44" s="18">
        <f aca="true" t="shared" si="3" ref="I44:U44">H45</f>
        <v>4958</v>
      </c>
      <c r="J44" s="18">
        <f t="shared" si="3"/>
        <v>5318</v>
      </c>
      <c r="K44" s="18">
        <f t="shared" si="3"/>
        <v>4363</v>
      </c>
      <c r="L44" s="18">
        <f t="shared" si="3"/>
        <v>3510</v>
      </c>
      <c r="M44" s="18">
        <f t="shared" si="3"/>
        <v>3512</v>
      </c>
      <c r="N44" s="18">
        <f t="shared" si="3"/>
        <v>3232</v>
      </c>
      <c r="O44" s="18">
        <f t="shared" si="3"/>
        <v>2022</v>
      </c>
      <c r="P44" s="18">
        <f t="shared" si="3"/>
        <v>1861</v>
      </c>
      <c r="Q44" s="18">
        <f t="shared" si="3"/>
        <v>1861</v>
      </c>
      <c r="R44" s="18">
        <v>1861</v>
      </c>
      <c r="S44" s="18">
        <f t="shared" si="3"/>
        <v>2317</v>
      </c>
      <c r="T44" s="18">
        <f t="shared" si="3"/>
        <v>3952</v>
      </c>
      <c r="U44" s="18">
        <f t="shared" si="3"/>
        <v>3949</v>
      </c>
      <c r="V44" s="3"/>
    </row>
    <row r="45" spans="1:22" ht="60.75" customHeight="1">
      <c r="A45" s="32" t="s">
        <v>99</v>
      </c>
      <c r="B45" s="12" t="s">
        <v>76</v>
      </c>
      <c r="C45" s="31">
        <v>3947</v>
      </c>
      <c r="D45" s="18">
        <v>3947</v>
      </c>
      <c r="E45" s="18">
        <v>3437</v>
      </c>
      <c r="F45" s="18">
        <v>3707</v>
      </c>
      <c r="G45" s="18">
        <f>G44+G15-G19</f>
        <v>4958</v>
      </c>
      <c r="H45" s="18">
        <v>4958</v>
      </c>
      <c r="I45" s="18">
        <f aca="true" t="shared" si="4" ref="I45:U45">I44+I15-I19</f>
        <v>5318</v>
      </c>
      <c r="J45" s="18">
        <f t="shared" si="4"/>
        <v>4363</v>
      </c>
      <c r="K45" s="18">
        <f t="shared" si="4"/>
        <v>3510</v>
      </c>
      <c r="L45" s="18">
        <v>3512</v>
      </c>
      <c r="M45" s="18">
        <f t="shared" si="4"/>
        <v>3232</v>
      </c>
      <c r="N45" s="18">
        <f t="shared" si="4"/>
        <v>2022</v>
      </c>
      <c r="O45" s="18">
        <f t="shared" si="4"/>
        <v>1861</v>
      </c>
      <c r="P45" s="18">
        <f t="shared" si="4"/>
        <v>1861</v>
      </c>
      <c r="Q45" s="18">
        <f t="shared" si="4"/>
        <v>210</v>
      </c>
      <c r="R45" s="18">
        <f t="shared" si="4"/>
        <v>2317</v>
      </c>
      <c r="S45" s="18">
        <f t="shared" si="4"/>
        <v>3952</v>
      </c>
      <c r="T45" s="18">
        <f t="shared" si="4"/>
        <v>3949</v>
      </c>
      <c r="U45" s="18">
        <f t="shared" si="4"/>
        <v>6037</v>
      </c>
      <c r="V45" s="3"/>
    </row>
    <row r="46" spans="1:22" ht="93.75" customHeight="1">
      <c r="A46" s="32" t="s">
        <v>105</v>
      </c>
      <c r="B46" s="12" t="s">
        <v>78</v>
      </c>
      <c r="C46" s="31"/>
      <c r="D46" s="18"/>
      <c r="E46" s="18">
        <v>510</v>
      </c>
      <c r="F46" s="18">
        <v>-270</v>
      </c>
      <c r="G46" s="14">
        <f>G44-G45</f>
        <v>-1251</v>
      </c>
      <c r="H46" s="14">
        <f>H44-H45</f>
        <v>-1251</v>
      </c>
      <c r="I46" s="14">
        <f aca="true" t="shared" si="5" ref="I46:U46">I44-I45</f>
        <v>-360</v>
      </c>
      <c r="J46" s="14">
        <f t="shared" si="5"/>
        <v>955</v>
      </c>
      <c r="K46" s="14">
        <f t="shared" si="5"/>
        <v>853</v>
      </c>
      <c r="L46" s="14">
        <f t="shared" si="5"/>
        <v>-2</v>
      </c>
      <c r="M46" s="14">
        <f t="shared" si="5"/>
        <v>280</v>
      </c>
      <c r="N46" s="14">
        <f t="shared" si="5"/>
        <v>1210</v>
      </c>
      <c r="O46" s="14">
        <f t="shared" si="5"/>
        <v>161</v>
      </c>
      <c r="P46" s="14">
        <f t="shared" si="5"/>
        <v>0</v>
      </c>
      <c r="Q46" s="14">
        <f t="shared" si="5"/>
        <v>1651</v>
      </c>
      <c r="R46" s="14">
        <f t="shared" si="5"/>
        <v>-456</v>
      </c>
      <c r="S46" s="14">
        <f t="shared" si="5"/>
        <v>-1635</v>
      </c>
      <c r="T46" s="14">
        <f t="shared" si="5"/>
        <v>3</v>
      </c>
      <c r="U46" s="14">
        <f t="shared" si="5"/>
        <v>-2088</v>
      </c>
      <c r="V46" s="3"/>
    </row>
    <row r="47" spans="1:22" ht="24" customHeight="1">
      <c r="A47" s="33" t="s">
        <v>88</v>
      </c>
      <c r="B47" s="12" t="s">
        <v>79</v>
      </c>
      <c r="C47" s="13"/>
      <c r="D47" s="18"/>
      <c r="E47" s="13"/>
      <c r="F47" s="13"/>
      <c r="G47" s="13"/>
      <c r="H47" s="14"/>
      <c r="I47" s="13"/>
      <c r="J47" s="13"/>
      <c r="K47" s="13"/>
      <c r="L47" s="14"/>
      <c r="M47" s="13"/>
      <c r="N47" s="13"/>
      <c r="O47" s="13"/>
      <c r="P47" s="14"/>
      <c r="Q47" s="14"/>
      <c r="R47" s="13"/>
      <c r="S47" s="13"/>
      <c r="T47" s="13"/>
      <c r="U47" s="14"/>
      <c r="V47" s="3"/>
    </row>
    <row r="48" spans="1:22" ht="27" customHeight="1">
      <c r="A48" s="34"/>
      <c r="B48" s="50" t="s">
        <v>100</v>
      </c>
      <c r="C48" s="51"/>
      <c r="D48" s="51"/>
      <c r="E48" s="51"/>
      <c r="F48" s="51"/>
      <c r="G48" s="51"/>
      <c r="H48" s="35"/>
      <c r="I48" s="36"/>
      <c r="K48" s="37"/>
      <c r="L48" s="52" t="s">
        <v>108</v>
      </c>
      <c r="M48" s="53"/>
      <c r="N48" s="38"/>
      <c r="O48" s="34"/>
      <c r="P48" s="34"/>
      <c r="Q48" s="34"/>
      <c r="R48" s="34"/>
      <c r="S48" s="34"/>
      <c r="T48" s="34"/>
      <c r="U48" s="34"/>
      <c r="V48" s="3"/>
    </row>
    <row r="49" spans="1:22" ht="6.75" customHeight="1">
      <c r="A49" s="34"/>
      <c r="B49" s="39"/>
      <c r="C49" s="39"/>
      <c r="D49" s="39"/>
      <c r="E49" s="39"/>
      <c r="F49" s="39"/>
      <c r="G49" s="39"/>
      <c r="H49" s="39"/>
      <c r="I49" s="34"/>
      <c r="J49" s="34"/>
      <c r="K49" s="34"/>
      <c r="L49" s="34"/>
      <c r="M49" s="38"/>
      <c r="N49" s="38"/>
      <c r="O49" s="34"/>
      <c r="P49" s="34"/>
      <c r="Q49" s="34"/>
      <c r="R49" s="34"/>
      <c r="S49" s="34"/>
      <c r="T49" s="34"/>
      <c r="U49" s="34"/>
      <c r="V49" s="3"/>
    </row>
    <row r="50" spans="1:22" ht="15" hidden="1">
      <c r="A50" s="3"/>
      <c r="B50" s="44"/>
      <c r="C50" s="44"/>
      <c r="D50" s="40" t="s">
        <v>44</v>
      </c>
      <c r="E50" s="41"/>
      <c r="F50" s="41"/>
      <c r="G50" s="41"/>
      <c r="H50" s="41"/>
      <c r="I50" s="36"/>
      <c r="J50" s="37" t="s">
        <v>49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4.75" customHeight="1">
      <c r="A51" s="3"/>
      <c r="B51" s="47" t="s">
        <v>101</v>
      </c>
      <c r="C51" s="47"/>
      <c r="D51" s="47"/>
      <c r="E51" s="47"/>
      <c r="F51" s="47"/>
      <c r="G51" s="47"/>
      <c r="H51" s="47"/>
      <c r="I51" s="3"/>
      <c r="J51" s="3"/>
      <c r="K51" s="3"/>
      <c r="L51" s="54" t="s">
        <v>109</v>
      </c>
      <c r="M51" s="55"/>
      <c r="N51" s="3"/>
      <c r="O51" s="46"/>
      <c r="P51" s="3"/>
      <c r="Q51" s="3"/>
      <c r="R51" s="3"/>
      <c r="S51" s="3"/>
      <c r="T51" s="3"/>
      <c r="U51" s="3"/>
      <c r="V51" s="3"/>
    </row>
    <row r="52" spans="3:5" ht="12.75">
      <c r="C52" s="42"/>
      <c r="E52" s="42"/>
    </row>
    <row r="53" ht="12.75" hidden="1">
      <c r="C53" s="42" t="e">
        <f>C18-#REF!</f>
        <v>#REF!</v>
      </c>
    </row>
    <row r="54" ht="12.75" hidden="1">
      <c r="C54" s="42">
        <f>C17+C37</f>
        <v>17444.1</v>
      </c>
    </row>
    <row r="55" ht="12.75" hidden="1">
      <c r="C55" s="42" t="e">
        <f>C54-#REF!</f>
        <v>#REF!</v>
      </c>
    </row>
  </sheetData>
  <sheetProtection/>
  <mergeCells count="17">
    <mergeCell ref="H9:H11"/>
    <mergeCell ref="I9:K10"/>
    <mergeCell ref="L9:L11"/>
    <mergeCell ref="A9:A11"/>
    <mergeCell ref="B9:B11"/>
    <mergeCell ref="C9:C11"/>
    <mergeCell ref="D9:D11"/>
    <mergeCell ref="B51:H51"/>
    <mergeCell ref="Q2:U2"/>
    <mergeCell ref="M9:O10"/>
    <mergeCell ref="Q9:Q11"/>
    <mergeCell ref="R9:T10"/>
    <mergeCell ref="B48:G48"/>
    <mergeCell ref="L48:M48"/>
    <mergeCell ref="L51:M51"/>
    <mergeCell ref="U9:U11"/>
    <mergeCell ref="E9:G10"/>
  </mergeCells>
  <printOptions/>
  <pageMargins left="0.5511811023622047" right="0.2362204724409449" top="0.1968503937007874" bottom="0.1968503937007874" header="0.15748031496062992" footer="0.15748031496062992"/>
  <pageSetup fitToHeight="2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buh1</cp:lastModifiedBy>
  <cp:lastPrinted>2018-01-29T06:33:02Z</cp:lastPrinted>
  <dcterms:created xsi:type="dcterms:W3CDTF">2011-02-18T08:58:48Z</dcterms:created>
  <dcterms:modified xsi:type="dcterms:W3CDTF">2019-11-22T19:41:31Z</dcterms:modified>
  <cp:category/>
  <cp:version/>
  <cp:contentType/>
  <cp:contentStatus/>
</cp:coreProperties>
</file>