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1.12.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M45" i="1"/>
  <c r="N44" i="1" s="1"/>
  <c r="E45" i="1"/>
  <c r="F44" i="1" s="1"/>
  <c r="F45" i="1" s="1"/>
  <c r="K44" i="1"/>
  <c r="J44" i="1"/>
  <c r="I44" i="1"/>
  <c r="E44" i="1"/>
  <c r="C32" i="1"/>
  <c r="D31" i="1"/>
  <c r="D30" i="1"/>
  <c r="D29" i="1"/>
  <c r="D28" i="1"/>
  <c r="D27" i="1"/>
  <c r="D26" i="1"/>
  <c r="D25" i="1"/>
  <c r="D24" i="1"/>
  <c r="D23" i="1"/>
  <c r="D22" i="1"/>
  <c r="D21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D19" i="1" s="1"/>
  <c r="G19" i="1"/>
  <c r="F19" i="1"/>
  <c r="E19" i="1"/>
  <c r="D18" i="1"/>
  <c r="D17" i="1"/>
  <c r="D16" i="1"/>
  <c r="D15" i="1"/>
  <c r="T14" i="1"/>
  <c r="R14" i="1"/>
  <c r="N14" i="1"/>
  <c r="M14" i="1"/>
  <c r="K14" i="1"/>
  <c r="I14" i="1"/>
  <c r="F14" i="1"/>
  <c r="U13" i="1"/>
  <c r="U14" i="1" s="1"/>
  <c r="T13" i="1"/>
  <c r="S13" i="1"/>
  <c r="S14" i="1" s="1"/>
  <c r="R13" i="1"/>
  <c r="O13" i="1"/>
  <c r="O14" i="1" s="1"/>
  <c r="N13" i="1"/>
  <c r="M13" i="1"/>
  <c r="Q13" i="1" s="1"/>
  <c r="Q14" i="1" s="1"/>
  <c r="L13" i="1"/>
  <c r="L14" i="1" s="1"/>
  <c r="K13" i="1"/>
  <c r="J13" i="1"/>
  <c r="J14" i="1" s="1"/>
  <c r="I13" i="1"/>
  <c r="G13" i="1"/>
  <c r="G14" i="1" s="1"/>
  <c r="F13" i="1"/>
  <c r="E13" i="1"/>
  <c r="H13" i="1" s="1"/>
  <c r="H14" i="1" s="1"/>
  <c r="D13" i="1"/>
  <c r="G45" i="1" l="1"/>
  <c r="H44" i="1" s="1"/>
  <c r="G44" i="1"/>
  <c r="D32" i="1"/>
  <c r="N45" i="1"/>
  <c r="O45" i="1" l="1"/>
  <c r="O44" i="1"/>
  <c r="P45" i="1" l="1"/>
  <c r="P44" i="1"/>
  <c r="Q45" i="1" l="1"/>
  <c r="Q44" i="1"/>
  <c r="R45" i="1" l="1"/>
  <c r="S44" i="1" s="1"/>
  <c r="R44" i="1"/>
</calcChain>
</file>

<file path=xl/sharedStrings.xml><?xml version="1.0" encoding="utf-8"?>
<sst xmlns="http://schemas.openxmlformats.org/spreadsheetml/2006/main" count="148" uniqueCount="111">
  <si>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</si>
  <si>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</si>
  <si>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</si>
  <si>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2018  год</t>
  </si>
  <si>
    <t>(по состоянию на "31" декабря 2018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</si>
  <si>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</si>
  <si>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</si>
  <si>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</si>
  <si>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</si>
  <si>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</si>
  <si>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</si>
  <si>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</si>
  <si>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</si>
  <si>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</si>
  <si>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</si>
  <si>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</si>
  <si>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</si>
  <si>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</si>
  <si>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</si>
  <si>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</si>
  <si>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</si>
  <si>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</si>
  <si>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</si>
  <si>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</si>
  <si>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</si>
  <si>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</si>
  <si>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</si>
  <si>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</si>
  <si>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</si>
  <si>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</si>
  <si>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</si>
  <si>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</si>
  <si>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</si>
  <si>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</si>
  <si>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</si>
  <si>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</si>
  <si>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</si>
  <si>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</si>
  <si>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</si>
  <si>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</si>
  <si>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</si>
  <si>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</si>
  <si>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</si>
  <si>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</si>
  <si>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</si>
  <si>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</si>
  <si>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</si>
  <si>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</si>
  <si>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</si>
  <si>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</si>
  <si>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</si>
  <si>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</si>
  <si>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</si>
  <si>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</si>
  <si>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</si>
  <si>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</si>
  <si>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</si>
  <si>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</si>
  <si>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</si>
  <si>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</si>
  <si>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</si>
  <si>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</si>
  <si>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</si>
  <si>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</si>
  <si>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</si>
  <si>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</si>
  <si>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</si>
  <si>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</si>
  <si>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</si>
  <si>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</si>
  <si>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</si>
  <si>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</si>
  <si>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</si>
  <si>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</si>
  <si>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</si>
  <si>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</si>
  <si>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</si>
  <si>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</si>
  <si>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</si>
  <si>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</si>
  <si>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</si>
  <si>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</si>
  <si>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</si>
  <si>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</si>
  <si>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</si>
  <si>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</si>
  <si>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</si>
  <si>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</si>
  <si>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</si>
  <si>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</si>
  <si>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</si>
  <si>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</si>
  <si>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</si>
  <si>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</si>
  <si>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</si>
  <si>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</si>
  <si>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</si>
  <si>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</si>
  <si>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</si>
  <si>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</si>
  <si>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</si>
  <si>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</si>
  <si>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</si>
  <si>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</si>
  <si>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</si>
  <si>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</si>
  <si>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</si>
  <si>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Начальник управления бюджетной политики</t>
  </si>
  <si>
    <t>А.Н .Петрова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</si>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</sst>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6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1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6" fontId="12" fillId="2" borderId="2" xfId="4" applyNumberFormat="1" applyFont="1" applyFill="1" applyBorder="1" applyAlignment="1">
      <alignment horizontal="right" vertical="top" wrapText="1"/>
    </xf>
    <xf numFmtId="166" fontId="12" fillId="2" borderId="2" xfId="2" applyNumberFormat="1" applyFont="1" applyFill="1" applyBorder="1" applyAlignment="1">
      <alignment horizontal="right" vertical="top" wrapText="1"/>
    </xf>
    <xf numFmtId="166" fontId="12" fillId="2" borderId="2" xfId="0" applyNumberFormat="1" applyFont="1" applyFill="1" applyBorder="1" applyAlignment="1">
      <alignment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6" fontId="8" fillId="2" borderId="2" xfId="2" applyNumberFormat="1" applyFont="1" applyFill="1" applyBorder="1" applyAlignment="1">
      <alignment horizontal="right" vertical="top" wrapText="1"/>
    </xf>
    <xf numFmtId="166" fontId="8" fillId="2" borderId="2" xfId="4" applyNumberFormat="1" applyFont="1" applyFill="1" applyBorder="1" applyAlignment="1">
      <alignment horizontal="right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2" fontId="13" fillId="2" borderId="2" xfId="4" applyFont="1" applyFill="1" applyBorder="1" applyAlignment="1">
      <alignment horizontal="left" vertical="top" wrapText="1"/>
    </xf>
    <xf numFmtId="166" fontId="0" fillId="2" borderId="0" xfId="0" applyNumberFormat="1" applyFill="1"/>
    <xf numFmtId="166" fontId="8" fillId="2" borderId="2" xfId="0" applyNumberFormat="1" applyFont="1" applyFill="1" applyBorder="1" applyAlignment="1">
      <alignment vertical="top"/>
    </xf>
    <xf numFmtId="42" fontId="10" fillId="2" borderId="2" xfId="4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42" fontId="14" fillId="2" borderId="2" xfId="4" applyFont="1" applyFill="1" applyBorder="1" applyAlignment="1">
      <alignment horizontal="left" vertical="top" wrapText="1"/>
    </xf>
    <xf numFmtId="166" fontId="8" fillId="0" borderId="2" xfId="2" applyNumberFormat="1" applyFont="1" applyFill="1" applyBorder="1" applyAlignment="1">
      <alignment horizontal="right" vertical="top" wrapText="1"/>
    </xf>
    <xf numFmtId="166" fontId="12" fillId="0" borderId="2" xfId="2" applyNumberFormat="1" applyFont="1" applyFill="1" applyBorder="1" applyAlignment="1">
      <alignment horizontal="right" vertical="top" wrapText="1"/>
    </xf>
    <xf numFmtId="42" fontId="15" fillId="2" borderId="2" xfId="4" applyFont="1" applyFill="1" applyBorder="1" applyAlignment="1">
      <alignment horizontal="left" vertical="top" wrapText="1"/>
    </xf>
    <xf numFmtId="166" fontId="17" fillId="2" borderId="2" xfId="2" applyNumberFormat="1" applyFont="1" applyFill="1" applyBorder="1" applyAlignment="1">
      <alignment horizontal="right" vertical="top" wrapText="1"/>
    </xf>
    <xf numFmtId="166" fontId="12" fillId="0" borderId="2" xfId="4" applyNumberFormat="1" applyFont="1" applyFill="1" applyBorder="1" applyAlignment="1">
      <alignment horizontal="righ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6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9" fillId="2" borderId="3" xfId="8" applyFont="1" applyFill="1" applyBorder="1" applyAlignment="1">
      <alignment wrapText="1"/>
    </xf>
    <xf numFmtId="0" fontId="19" fillId="2" borderId="3" xfId="0" applyFont="1" applyFill="1" applyBorder="1" applyAlignment="1"/>
    <xf numFmtId="0" fontId="19" fillId="2" borderId="0" xfId="0" applyFont="1" applyFill="1"/>
    <xf numFmtId="0" fontId="20" fillId="2" borderId="0" xfId="8" applyFont="1" applyFill="1"/>
    <xf numFmtId="0" fontId="20" fillId="2" borderId="0" xfId="8" applyFont="1" applyFill="1" applyAlignment="1">
      <alignment horizontal="center"/>
    </xf>
    <xf numFmtId="166" fontId="13" fillId="2" borderId="0" xfId="0" applyNumberFormat="1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9" fillId="2" borderId="0" xfId="0" applyFont="1" applyFill="1" applyAlignment="1">
      <alignment vertical="top" wrapText="1"/>
    </xf>
    <xf numFmtId="0" fontId="19" fillId="2" borderId="0" xfId="8" applyFont="1" applyFill="1" applyAlignment="1"/>
    <xf numFmtId="0" fontId="19" fillId="2" borderId="0" xfId="8" applyFont="1" applyFill="1"/>
    <xf numFmtId="0" fontId="19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6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workbookViewId="0">
      <selection activeCell="F3" sqref="F3"/>
    </sheetView>
  </sheetViews>
  <sheetFormatPr defaultColWidth="8.85546875" defaultRowHeight="15" x14ac:dyDescent="0.2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7.85546875" style="1" customWidth="1"/>
    <col min="18" max="18" width="8" style="1" customWidth="1"/>
    <col min="19" max="19" width="7.85546875" style="1" customWidth="1"/>
    <col min="20" max="20" width="7.42578125" style="1" customWidth="1"/>
    <col min="21" max="21" width="7.28515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7.85546875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7.28515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7.85546875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7.28515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7.85546875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7.28515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7.85546875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7.28515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7.85546875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7.28515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7.85546875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7.28515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7.85546875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7.28515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7.85546875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7.28515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7.85546875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7.28515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7.85546875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7.28515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7.85546875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7.28515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7.85546875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7.28515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7.85546875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7.28515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7.85546875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7.28515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7.85546875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7.28515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7.85546875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7.28515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7.85546875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7.28515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7.85546875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7.28515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7.85546875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7.28515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7.85546875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7.28515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7.85546875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7.28515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7.85546875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7.28515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7.85546875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7.28515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7.85546875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7.28515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7.85546875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7.28515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7.85546875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7.28515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7.85546875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7.28515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7.85546875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7.28515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7.85546875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7.28515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7.85546875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7.28515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7.85546875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7.28515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7.85546875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7.28515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7.85546875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7.28515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7.85546875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7.28515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7.85546875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7.28515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7.85546875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7.28515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7.85546875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7.28515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7.85546875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7.28515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7.85546875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7.28515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7.85546875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7.28515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7.85546875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7.28515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7.85546875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7.28515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7.85546875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7.28515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7.85546875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7.28515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7.85546875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7.28515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7.85546875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7.28515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7.85546875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7.28515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7.85546875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7.28515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7.85546875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7.28515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7.85546875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7.28515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7.85546875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7.28515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7.85546875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7.28515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7.85546875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7.28515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7.85546875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7.28515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7.85546875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7.28515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7.85546875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7.28515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7.85546875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7.28515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7.85546875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7.28515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7.85546875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7.28515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7.85546875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7.28515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7.85546875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7.28515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7.85546875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7.28515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7.85546875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7.28515625" style="1" customWidth="1"/>
    <col min="16150" max="16150" width="11.7109375" style="1" bestFit="1" customWidth="1"/>
    <col min="16151" max="16384" width="8.85546875" style="1"/>
  </cols>
  <sheetData>
    <row r="1" spans="1:22" ht="15" customHeight="1" x14ac:dyDescent="0.25">
      <c r="Q1" s="2" t="s">
        <v>0</v>
      </c>
      <c r="R1" s="2"/>
      <c r="S1" s="2"/>
      <c r="T1" s="2"/>
      <c r="U1" s="2"/>
    </row>
    <row r="2" spans="1:22" ht="33" customHeight="1" x14ac:dyDescent="0.25">
      <c r="Q2" s="3" t="s">
        <v>1</v>
      </c>
      <c r="R2" s="3"/>
      <c r="S2" s="3"/>
      <c r="T2" s="3"/>
      <c r="U2" s="3"/>
    </row>
    <row r="3" spans="1:22" x14ac:dyDescent="0.25">
      <c r="Q3" s="2" t="s">
        <v>2</v>
      </c>
      <c r="R3" s="2"/>
      <c r="S3" s="2"/>
      <c r="T3" s="2"/>
      <c r="U3" s="2"/>
    </row>
    <row r="4" spans="1:22" ht="15.75" x14ac:dyDescent="0.25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2" ht="15.75" x14ac:dyDescent="0.25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2" x14ac:dyDescent="0.25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8.25" customHeight="1" x14ac:dyDescent="0.25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2" ht="3.75" customHeight="1" x14ac:dyDescent="0.25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2" ht="21.75" customHeight="1" x14ac:dyDescent="0.25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2" x14ac:dyDescent="0.25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2" ht="12.75" hidden="1" customHeight="1" x14ac:dyDescent="0.25">
      <c r="A13" s="14" t="s">
        <v>51</v>
      </c>
      <c r="B13" s="15" t="s">
        <v>52</v>
      </c>
      <c r="C13" s="16"/>
      <c r="D13" s="17" t="e">
        <f>#REF!-D14</f>
        <v>#REF!</v>
      </c>
      <c r="E13" s="17" t="e">
        <f>#REF!-E14</f>
        <v>#REF!</v>
      </c>
      <c r="F13" s="18" t="e">
        <f>#REF!</f>
        <v>#REF!</v>
      </c>
      <c r="G13" s="16" t="e">
        <f>#REF!</f>
        <v>#REF!</v>
      </c>
      <c r="H13" s="17" t="e">
        <f>E13</f>
        <v>#REF!</v>
      </c>
      <c r="I13" s="18" t="e">
        <f>#REF!</f>
        <v>#REF!</v>
      </c>
      <c r="J13" s="16" t="e">
        <f>#REF!</f>
        <v>#REF!</v>
      </c>
      <c r="K13" s="16" t="e">
        <f>#REF!</f>
        <v>#REF!</v>
      </c>
      <c r="L13" s="16" t="e">
        <f>I13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/>
      <c r="Q13" s="16" t="e">
        <f>M13</f>
        <v>#REF!</v>
      </c>
      <c r="R13" s="16" t="e">
        <f>#REF!</f>
        <v>#REF!</v>
      </c>
      <c r="S13" s="18" t="e">
        <f>#REF!</f>
        <v>#REF!</v>
      </c>
      <c r="T13" s="16" t="e">
        <f>#REF!</f>
        <v>#REF!</v>
      </c>
      <c r="U13" s="16" t="e">
        <f>R13</f>
        <v>#REF!</v>
      </c>
      <c r="V13" s="4"/>
    </row>
    <row r="14" spans="1:22" ht="12.75" hidden="1" customHeight="1" x14ac:dyDescent="0.25">
      <c r="A14" s="19" t="s">
        <v>53</v>
      </c>
      <c r="B14" s="20" t="s">
        <v>54</v>
      </c>
      <c r="C14" s="16"/>
      <c r="D14" s="21">
        <v>908588</v>
      </c>
      <c r="E14" s="21">
        <v>908588</v>
      </c>
      <c r="F14" s="21" t="e">
        <f>#REF!-F13</f>
        <v>#REF!</v>
      </c>
      <c r="G14" s="21" t="e">
        <f>#REF!-G13</f>
        <v>#REF!</v>
      </c>
      <c r="H14" s="17" t="e">
        <f>#REF!-H13</f>
        <v>#REF!</v>
      </c>
      <c r="I14" s="22" t="e">
        <f>#REF!-I13</f>
        <v>#REF!</v>
      </c>
      <c r="J14" s="22" t="e">
        <f>#REF!-J13</f>
        <v>#REF!</v>
      </c>
      <c r="K14" s="22" t="e">
        <f>#REF!-K13</f>
        <v>#REF!</v>
      </c>
      <c r="L14" s="17" t="e">
        <f>#REF!-L13</f>
        <v>#REF!</v>
      </c>
      <c r="M14" s="22" t="e">
        <f>#REF!-M13</f>
        <v>#REF!</v>
      </c>
      <c r="N14" s="22" t="e">
        <f>#REF!-N13</f>
        <v>#REF!</v>
      </c>
      <c r="O14" s="22" t="e">
        <f>#REF!-O13</f>
        <v>#REF!</v>
      </c>
      <c r="P14" s="22"/>
      <c r="Q14" s="17" t="e">
        <f>#REF!-Q13</f>
        <v>#REF!</v>
      </c>
      <c r="R14" s="22" t="e">
        <f>#REF!-R13</f>
        <v>#REF!</v>
      </c>
      <c r="S14" s="22" t="e">
        <f>#REF!-S13</f>
        <v>#REF!</v>
      </c>
      <c r="T14" s="22" t="e">
        <f>#REF!-T13</f>
        <v>#REF!</v>
      </c>
      <c r="U14" s="17" t="e">
        <f>#REF!-U13</f>
        <v>#REF!</v>
      </c>
      <c r="V14" s="4"/>
    </row>
    <row r="15" spans="1:22" ht="23.25" customHeight="1" x14ac:dyDescent="0.25">
      <c r="A15" s="23" t="s">
        <v>55</v>
      </c>
      <c r="B15" s="15" t="s">
        <v>56</v>
      </c>
      <c r="C15" s="16">
        <v>22079</v>
      </c>
      <c r="D15" s="17">
        <f>H15+L15+Q15+U15</f>
        <v>22079</v>
      </c>
      <c r="E15" s="16">
        <v>380</v>
      </c>
      <c r="F15" s="16">
        <v>3229</v>
      </c>
      <c r="G15" s="16">
        <v>1214.0999999999999</v>
      </c>
      <c r="H15" s="16">
        <v>4823.1000000000004</v>
      </c>
      <c r="I15" s="16">
        <v>2829.4</v>
      </c>
      <c r="J15" s="16">
        <v>1675.5</v>
      </c>
      <c r="K15" s="16">
        <v>756</v>
      </c>
      <c r="L15" s="16">
        <v>5260.9</v>
      </c>
      <c r="M15" s="16">
        <v>2304</v>
      </c>
      <c r="N15" s="16">
        <v>1534</v>
      </c>
      <c r="O15" s="16">
        <v>797.9</v>
      </c>
      <c r="P15" s="16"/>
      <c r="Q15" s="16">
        <v>4635.8999999999996</v>
      </c>
      <c r="R15" s="16">
        <v>3500.8</v>
      </c>
      <c r="S15" s="16">
        <v>2235</v>
      </c>
      <c r="T15" s="16">
        <v>1623.3</v>
      </c>
      <c r="U15" s="16">
        <v>7359.1</v>
      </c>
      <c r="V15" s="4"/>
    </row>
    <row r="16" spans="1:22" ht="12" customHeight="1" x14ac:dyDescent="0.25">
      <c r="A16" s="19" t="s">
        <v>57</v>
      </c>
      <c r="B16" s="15"/>
      <c r="C16" s="16"/>
      <c r="D16" s="21">
        <f>H16+L16+Q16+U16</f>
        <v>0</v>
      </c>
      <c r="E16" s="21"/>
      <c r="F16" s="21"/>
      <c r="G16" s="21"/>
      <c r="H16" s="17"/>
      <c r="I16" s="22"/>
      <c r="J16" s="22"/>
      <c r="K16" s="22"/>
      <c r="L16" s="17"/>
      <c r="M16" s="22"/>
      <c r="N16" s="22"/>
      <c r="O16" s="22"/>
      <c r="P16" s="22"/>
      <c r="Q16" s="17"/>
      <c r="R16" s="22"/>
      <c r="S16" s="22"/>
      <c r="T16" s="22"/>
      <c r="U16" s="17"/>
      <c r="V16" s="4"/>
    </row>
    <row r="17" spans="1:23" ht="26.25" customHeight="1" x14ac:dyDescent="0.25">
      <c r="A17" s="24" t="s">
        <v>58</v>
      </c>
      <c r="B17" s="20" t="s">
        <v>59</v>
      </c>
      <c r="C17" s="21">
        <v>16114</v>
      </c>
      <c r="D17" s="21">
        <f>H17+L17+Q17+U17</f>
        <v>16114</v>
      </c>
      <c r="E17" s="21">
        <v>12.3</v>
      </c>
      <c r="F17" s="21">
        <v>2104.4</v>
      </c>
      <c r="G17" s="21">
        <v>718.1</v>
      </c>
      <c r="H17" s="17">
        <v>2834.8</v>
      </c>
      <c r="I17" s="21">
        <v>1738.5</v>
      </c>
      <c r="J17" s="21">
        <v>1402.7</v>
      </c>
      <c r="K17" s="21">
        <v>407.2</v>
      </c>
      <c r="L17" s="17">
        <v>3548.4</v>
      </c>
      <c r="M17" s="21">
        <v>1716</v>
      </c>
      <c r="N17" s="21">
        <v>1083</v>
      </c>
      <c r="O17" s="21">
        <v>491.9</v>
      </c>
      <c r="P17" s="21"/>
      <c r="Q17" s="17">
        <v>3290.9</v>
      </c>
      <c r="R17" s="21">
        <v>3142.5</v>
      </c>
      <c r="S17" s="21">
        <v>1864.5</v>
      </c>
      <c r="T17" s="21">
        <v>1432.9</v>
      </c>
      <c r="U17" s="17">
        <v>6439.9</v>
      </c>
      <c r="V17" s="4"/>
      <c r="W17" s="25"/>
    </row>
    <row r="18" spans="1:23" ht="14.25" customHeight="1" x14ac:dyDescent="0.25">
      <c r="A18" s="24" t="s">
        <v>60</v>
      </c>
      <c r="B18" s="20" t="s">
        <v>61</v>
      </c>
      <c r="C18" s="21">
        <v>5965</v>
      </c>
      <c r="D18" s="21">
        <f>H18+L18+Q18+U18</f>
        <v>5965</v>
      </c>
      <c r="E18" s="26">
        <v>367.7</v>
      </c>
      <c r="F18" s="26">
        <v>1124.5999999999999</v>
      </c>
      <c r="G18" s="26">
        <v>496</v>
      </c>
      <c r="H18" s="17">
        <v>1988.3</v>
      </c>
      <c r="I18" s="21">
        <v>1090.9000000000001</v>
      </c>
      <c r="J18" s="21">
        <v>272.8</v>
      </c>
      <c r="K18" s="21">
        <v>348.8</v>
      </c>
      <c r="L18" s="17">
        <v>1712.5</v>
      </c>
      <c r="M18" s="21">
        <v>588</v>
      </c>
      <c r="N18" s="21">
        <v>451</v>
      </c>
      <c r="O18" s="21">
        <v>306</v>
      </c>
      <c r="P18" s="21"/>
      <c r="Q18" s="17">
        <v>1345</v>
      </c>
      <c r="R18" s="21">
        <v>358.3</v>
      </c>
      <c r="S18" s="21">
        <v>370.5</v>
      </c>
      <c r="T18" s="21">
        <v>190.4</v>
      </c>
      <c r="U18" s="17">
        <v>919.2</v>
      </c>
      <c r="V18" s="4"/>
      <c r="W18" s="25"/>
    </row>
    <row r="19" spans="1:23" ht="22.5" customHeight="1" x14ac:dyDescent="0.25">
      <c r="A19" s="27" t="s">
        <v>62</v>
      </c>
      <c r="B19" s="15" t="s">
        <v>63</v>
      </c>
      <c r="C19" s="17">
        <v>23750</v>
      </c>
      <c r="D19" s="17">
        <f>H19+L19+Q19+U19</f>
        <v>23750</v>
      </c>
      <c r="E19" s="17">
        <f>E21+E27+E29</f>
        <v>2033</v>
      </c>
      <c r="F19" s="17">
        <f t="shared" ref="F19:U19" si="0">F21+F27+F29</f>
        <v>1270</v>
      </c>
      <c r="G19" s="17">
        <f t="shared" si="0"/>
        <v>2653.5</v>
      </c>
      <c r="H19" s="17">
        <f t="shared" si="0"/>
        <v>5956.5</v>
      </c>
      <c r="I19" s="17">
        <f t="shared" si="0"/>
        <v>2207.5</v>
      </c>
      <c r="J19" s="17">
        <f>J21+J27+J29</f>
        <v>1242</v>
      </c>
      <c r="K19" s="17">
        <f t="shared" si="0"/>
        <v>2390</v>
      </c>
      <c r="L19" s="17">
        <f t="shared" si="0"/>
        <v>5839.5</v>
      </c>
      <c r="M19" s="17">
        <f t="shared" si="0"/>
        <v>1362</v>
      </c>
      <c r="N19" s="17">
        <f t="shared" si="0"/>
        <v>1475</v>
      </c>
      <c r="O19" s="17">
        <f t="shared" si="0"/>
        <v>1581</v>
      </c>
      <c r="P19" s="17">
        <f t="shared" si="0"/>
        <v>0</v>
      </c>
      <c r="Q19" s="17">
        <f t="shared" si="0"/>
        <v>4418</v>
      </c>
      <c r="R19" s="17">
        <f t="shared" si="0"/>
        <v>3685</v>
      </c>
      <c r="S19" s="17">
        <f t="shared" si="0"/>
        <v>1117.2</v>
      </c>
      <c r="T19" s="17">
        <f t="shared" si="0"/>
        <v>2733.8</v>
      </c>
      <c r="U19" s="17">
        <f t="shared" si="0"/>
        <v>7536</v>
      </c>
      <c r="V19" s="4"/>
    </row>
    <row r="20" spans="1:23" ht="12.75" customHeight="1" x14ac:dyDescent="0.25">
      <c r="A20" s="28" t="s">
        <v>57</v>
      </c>
      <c r="B20" s="15"/>
      <c r="C20" s="21"/>
      <c r="D20" s="21"/>
      <c r="E20" s="21"/>
      <c r="F20" s="21"/>
      <c r="G20" s="21"/>
      <c r="H20" s="17"/>
      <c r="I20" s="21"/>
      <c r="J20" s="21"/>
      <c r="K20" s="21"/>
      <c r="L20" s="17"/>
      <c r="M20" s="21"/>
      <c r="N20" s="21"/>
      <c r="O20" s="21"/>
      <c r="P20" s="21"/>
      <c r="Q20" s="17"/>
      <c r="R20" s="21"/>
      <c r="S20" s="21"/>
      <c r="T20" s="21"/>
      <c r="U20" s="17"/>
      <c r="V20" s="4"/>
    </row>
    <row r="21" spans="1:23" s="31" customFormat="1" ht="54" customHeight="1" x14ac:dyDescent="0.2">
      <c r="A21" s="29" t="s">
        <v>64</v>
      </c>
      <c r="B21" s="15"/>
      <c r="C21" s="17">
        <v>14487.8</v>
      </c>
      <c r="D21" s="17">
        <f t="shared" ref="D21:D31" si="1">H21+L21+Q21+U21</f>
        <v>14487.8</v>
      </c>
      <c r="E21" s="17">
        <v>1852</v>
      </c>
      <c r="F21" s="17">
        <v>518</v>
      </c>
      <c r="G21" s="17">
        <v>1929</v>
      </c>
      <c r="H21" s="17">
        <v>4299</v>
      </c>
      <c r="I21" s="17">
        <v>1643.5</v>
      </c>
      <c r="J21" s="17">
        <v>742</v>
      </c>
      <c r="K21" s="17">
        <v>1273</v>
      </c>
      <c r="L21" s="17">
        <v>3658.5</v>
      </c>
      <c r="M21" s="17">
        <v>519</v>
      </c>
      <c r="N21" s="17">
        <v>754</v>
      </c>
      <c r="O21" s="17">
        <v>852</v>
      </c>
      <c r="P21" s="17"/>
      <c r="Q21" s="17">
        <v>2125</v>
      </c>
      <c r="R21" s="17">
        <v>2985</v>
      </c>
      <c r="S21" s="17">
        <v>292.39999999999998</v>
      </c>
      <c r="T21" s="17">
        <v>1127.9000000000001</v>
      </c>
      <c r="U21" s="17">
        <v>4405.3</v>
      </c>
      <c r="V21" s="30"/>
    </row>
    <row r="22" spans="1:23" ht="16.149999999999999" customHeight="1" x14ac:dyDescent="0.25">
      <c r="A22" s="32" t="s">
        <v>65</v>
      </c>
      <c r="B22" s="20" t="s">
        <v>66</v>
      </c>
      <c r="C22" s="21"/>
      <c r="D22" s="21">
        <f t="shared" si="1"/>
        <v>0</v>
      </c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4"/>
    </row>
    <row r="23" spans="1:23" ht="24.75" customHeight="1" x14ac:dyDescent="0.25">
      <c r="A23" s="32" t="s">
        <v>67</v>
      </c>
      <c r="B23" s="20" t="s">
        <v>68</v>
      </c>
      <c r="C23" s="21">
        <v>7813.2</v>
      </c>
      <c r="D23" s="21">
        <f t="shared" si="1"/>
        <v>7813.2000000000007</v>
      </c>
      <c r="E23" s="21">
        <v>1684</v>
      </c>
      <c r="F23" s="21">
        <v>155</v>
      </c>
      <c r="G23" s="21">
        <v>1508</v>
      </c>
      <c r="H23" s="17">
        <v>3347</v>
      </c>
      <c r="I23" s="21">
        <v>1147.5999999999999</v>
      </c>
      <c r="J23" s="21">
        <v>151</v>
      </c>
      <c r="K23" s="21">
        <v>902</v>
      </c>
      <c r="L23" s="17">
        <v>2200.6</v>
      </c>
      <c r="M23" s="21">
        <v>7</v>
      </c>
      <c r="N23" s="21">
        <v>294</v>
      </c>
      <c r="O23" s="21">
        <v>552</v>
      </c>
      <c r="P23" s="21"/>
      <c r="Q23" s="17">
        <v>853</v>
      </c>
      <c r="R23" s="33">
        <v>1126</v>
      </c>
      <c r="S23" s="33">
        <v>12</v>
      </c>
      <c r="T23" s="33">
        <v>274.60000000000002</v>
      </c>
      <c r="U23" s="34">
        <v>1412.6</v>
      </c>
      <c r="V23" s="4"/>
    </row>
    <row r="24" spans="1:23" ht="22.15" customHeight="1" x14ac:dyDescent="0.25">
      <c r="A24" s="32" t="s">
        <v>69</v>
      </c>
      <c r="B24" s="20" t="s">
        <v>70</v>
      </c>
      <c r="C24" s="21">
        <v>0</v>
      </c>
      <c r="D24" s="21">
        <f t="shared" si="1"/>
        <v>0</v>
      </c>
      <c r="E24" s="21"/>
      <c r="F24" s="21"/>
      <c r="G24" s="21"/>
      <c r="H24" s="17"/>
      <c r="I24" s="21"/>
      <c r="J24" s="21"/>
      <c r="K24" s="21"/>
      <c r="L24" s="17"/>
      <c r="M24" s="21"/>
      <c r="N24" s="21"/>
      <c r="O24" s="21"/>
      <c r="P24" s="21"/>
      <c r="Q24" s="17"/>
      <c r="R24" s="33"/>
      <c r="S24" s="33"/>
      <c r="T24" s="33"/>
      <c r="U24" s="34"/>
      <c r="V24" s="4"/>
    </row>
    <row r="25" spans="1:23" ht="28.5" customHeight="1" x14ac:dyDescent="0.25">
      <c r="A25" s="32" t="s">
        <v>71</v>
      </c>
      <c r="B25" s="20" t="s">
        <v>72</v>
      </c>
      <c r="C25" s="21">
        <v>0</v>
      </c>
      <c r="D25" s="21">
        <f t="shared" si="1"/>
        <v>0</v>
      </c>
      <c r="E25" s="21"/>
      <c r="F25" s="21"/>
      <c r="G25" s="21"/>
      <c r="H25" s="17"/>
      <c r="I25" s="21"/>
      <c r="J25" s="21"/>
      <c r="K25" s="21"/>
      <c r="L25" s="17"/>
      <c r="M25" s="21"/>
      <c r="N25" s="21"/>
      <c r="O25" s="21"/>
      <c r="P25" s="21"/>
      <c r="Q25" s="17"/>
      <c r="R25" s="33"/>
      <c r="S25" s="33"/>
      <c r="T25" s="33"/>
      <c r="U25" s="34"/>
      <c r="V25" s="4"/>
    </row>
    <row r="26" spans="1:23" ht="18.75" customHeight="1" x14ac:dyDescent="0.25">
      <c r="A26" s="32" t="s">
        <v>73</v>
      </c>
      <c r="B26" s="20" t="s">
        <v>74</v>
      </c>
      <c r="C26" s="21">
        <v>6674.6</v>
      </c>
      <c r="D26" s="21">
        <f t="shared" si="1"/>
        <v>6674.6</v>
      </c>
      <c r="E26" s="21">
        <v>168</v>
      </c>
      <c r="F26" s="21">
        <v>363</v>
      </c>
      <c r="G26" s="21">
        <v>421</v>
      </c>
      <c r="H26" s="17">
        <v>952</v>
      </c>
      <c r="I26" s="21">
        <v>495.9</v>
      </c>
      <c r="J26" s="21">
        <v>591</v>
      </c>
      <c r="K26" s="21">
        <v>371</v>
      </c>
      <c r="L26" s="17">
        <v>1457.9</v>
      </c>
      <c r="M26" s="21">
        <v>512</v>
      </c>
      <c r="N26" s="21">
        <v>460</v>
      </c>
      <c r="O26" s="21">
        <v>300</v>
      </c>
      <c r="P26" s="21"/>
      <c r="Q26" s="17">
        <v>1272</v>
      </c>
      <c r="R26" s="33">
        <v>1859</v>
      </c>
      <c r="S26" s="33">
        <v>280.39999999999998</v>
      </c>
      <c r="T26" s="33">
        <v>853.3</v>
      </c>
      <c r="U26" s="34">
        <v>2992.7</v>
      </c>
      <c r="V26" s="4"/>
    </row>
    <row r="27" spans="1:23" s="31" customFormat="1" ht="39" customHeight="1" x14ac:dyDescent="0.2">
      <c r="A27" s="35" t="s">
        <v>75</v>
      </c>
      <c r="B27" s="15"/>
      <c r="C27" s="17">
        <v>1259.0999999999999</v>
      </c>
      <c r="D27" s="36">
        <f t="shared" si="1"/>
        <v>1259.0999999999999</v>
      </c>
      <c r="E27" s="17">
        <v>25</v>
      </c>
      <c r="F27" s="17">
        <v>99</v>
      </c>
      <c r="G27" s="17">
        <v>126</v>
      </c>
      <c r="H27" s="17">
        <v>250</v>
      </c>
      <c r="I27" s="17">
        <v>94</v>
      </c>
      <c r="J27" s="17">
        <v>82</v>
      </c>
      <c r="K27" s="17">
        <v>113</v>
      </c>
      <c r="L27" s="17">
        <v>289</v>
      </c>
      <c r="M27" s="17">
        <v>117</v>
      </c>
      <c r="N27" s="17">
        <v>138</v>
      </c>
      <c r="O27" s="17">
        <v>88</v>
      </c>
      <c r="P27" s="17"/>
      <c r="Q27" s="17">
        <v>343</v>
      </c>
      <c r="R27" s="34">
        <v>71</v>
      </c>
      <c r="S27" s="34">
        <v>104.8</v>
      </c>
      <c r="T27" s="34">
        <v>201.3</v>
      </c>
      <c r="U27" s="34">
        <v>377.1</v>
      </c>
      <c r="V27" s="30"/>
    </row>
    <row r="28" spans="1:23" ht="13.5" customHeight="1" x14ac:dyDescent="0.25">
      <c r="A28" s="32" t="s">
        <v>73</v>
      </c>
      <c r="B28" s="20" t="s">
        <v>74</v>
      </c>
      <c r="C28" s="21">
        <v>1259.0999999999999</v>
      </c>
      <c r="D28" s="21">
        <f t="shared" si="1"/>
        <v>1259.0999999999999</v>
      </c>
      <c r="E28" s="21">
        <v>25</v>
      </c>
      <c r="F28" s="21">
        <v>99</v>
      </c>
      <c r="G28" s="21">
        <v>126</v>
      </c>
      <c r="H28" s="17">
        <v>250</v>
      </c>
      <c r="I28" s="21">
        <v>94</v>
      </c>
      <c r="J28" s="21">
        <v>82</v>
      </c>
      <c r="K28" s="21">
        <v>113</v>
      </c>
      <c r="L28" s="17">
        <v>289</v>
      </c>
      <c r="M28" s="21">
        <v>117</v>
      </c>
      <c r="N28" s="21">
        <v>138</v>
      </c>
      <c r="O28" s="21">
        <v>88</v>
      </c>
      <c r="P28" s="21"/>
      <c r="Q28" s="17">
        <v>343</v>
      </c>
      <c r="R28" s="33">
        <v>71</v>
      </c>
      <c r="S28" s="33">
        <v>104.8</v>
      </c>
      <c r="T28" s="33">
        <v>201.3</v>
      </c>
      <c r="U28" s="34">
        <v>377.1</v>
      </c>
      <c r="V28" s="4"/>
    </row>
    <row r="29" spans="1:23" s="31" customFormat="1" ht="38.25" customHeight="1" x14ac:dyDescent="0.2">
      <c r="A29" s="35" t="s">
        <v>76</v>
      </c>
      <c r="B29" s="15"/>
      <c r="C29" s="17">
        <v>8003.1</v>
      </c>
      <c r="D29" s="17">
        <f t="shared" si="1"/>
        <v>8003.1</v>
      </c>
      <c r="E29" s="17">
        <v>156</v>
      </c>
      <c r="F29" s="17">
        <v>653</v>
      </c>
      <c r="G29" s="17">
        <v>598.5</v>
      </c>
      <c r="H29" s="17">
        <v>1407.5</v>
      </c>
      <c r="I29" s="17">
        <v>470</v>
      </c>
      <c r="J29" s="17">
        <v>418</v>
      </c>
      <c r="K29" s="17">
        <v>1004</v>
      </c>
      <c r="L29" s="17">
        <v>1892</v>
      </c>
      <c r="M29" s="17">
        <v>726</v>
      </c>
      <c r="N29" s="17">
        <v>583</v>
      </c>
      <c r="O29" s="17">
        <v>641</v>
      </c>
      <c r="P29" s="17"/>
      <c r="Q29" s="17">
        <v>1950</v>
      </c>
      <c r="R29" s="34">
        <v>629</v>
      </c>
      <c r="S29" s="34">
        <v>720</v>
      </c>
      <c r="T29" s="34">
        <v>1404.6</v>
      </c>
      <c r="U29" s="34">
        <v>2753.6</v>
      </c>
      <c r="V29" s="30"/>
    </row>
    <row r="30" spans="1:23" ht="36" customHeight="1" x14ac:dyDescent="0.25">
      <c r="A30" s="32" t="s">
        <v>65</v>
      </c>
      <c r="B30" s="20" t="s">
        <v>66</v>
      </c>
      <c r="C30" s="21">
        <v>0</v>
      </c>
      <c r="D30" s="17">
        <f t="shared" si="1"/>
        <v>0</v>
      </c>
      <c r="E30" s="21"/>
      <c r="F30" s="21"/>
      <c r="G30" s="21"/>
      <c r="H30" s="17"/>
      <c r="I30" s="21"/>
      <c r="J30" s="21"/>
      <c r="K30" s="21"/>
      <c r="L30" s="17"/>
      <c r="M30" s="21"/>
      <c r="N30" s="21"/>
      <c r="O30" s="21"/>
      <c r="P30" s="21"/>
      <c r="Q30" s="17"/>
      <c r="R30" s="33"/>
      <c r="S30" s="33"/>
      <c r="T30" s="33"/>
      <c r="U30" s="34"/>
      <c r="V30" s="4"/>
    </row>
    <row r="31" spans="1:23" ht="13.5" customHeight="1" x14ac:dyDescent="0.25">
      <c r="A31" s="32" t="s">
        <v>73</v>
      </c>
      <c r="B31" s="20" t="s">
        <v>74</v>
      </c>
      <c r="C31" s="21">
        <v>8003.1</v>
      </c>
      <c r="D31" s="17">
        <f t="shared" si="1"/>
        <v>8003.1</v>
      </c>
      <c r="E31" s="21">
        <v>156</v>
      </c>
      <c r="F31" s="21">
        <v>653</v>
      </c>
      <c r="G31" s="21">
        <v>598.5</v>
      </c>
      <c r="H31" s="17">
        <v>1407.5</v>
      </c>
      <c r="I31" s="21">
        <v>470</v>
      </c>
      <c r="J31" s="21">
        <v>418</v>
      </c>
      <c r="K31" s="21">
        <v>1004</v>
      </c>
      <c r="L31" s="17">
        <v>1892</v>
      </c>
      <c r="M31" s="21">
        <v>726</v>
      </c>
      <c r="N31" s="21">
        <v>583</v>
      </c>
      <c r="O31" s="21">
        <v>641</v>
      </c>
      <c r="P31" s="21"/>
      <c r="Q31" s="17">
        <v>1950</v>
      </c>
      <c r="R31" s="33">
        <v>629</v>
      </c>
      <c r="S31" s="33">
        <v>720</v>
      </c>
      <c r="T31" s="33">
        <v>1404.6</v>
      </c>
      <c r="U31" s="34">
        <v>2753.6</v>
      </c>
      <c r="V31" s="4"/>
    </row>
    <row r="32" spans="1:23" ht="14.25" customHeight="1" x14ac:dyDescent="0.25">
      <c r="A32" s="27" t="s">
        <v>77</v>
      </c>
      <c r="B32" s="15" t="s">
        <v>78</v>
      </c>
      <c r="C32" s="17">
        <f>C15-C19</f>
        <v>-1671</v>
      </c>
      <c r="D32" s="17">
        <f>D15-D19</f>
        <v>-1671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4"/>
      <c r="S32" s="34"/>
      <c r="T32" s="34"/>
      <c r="U32" s="34"/>
      <c r="V32" s="4"/>
    </row>
    <row r="33" spans="1:22" ht="33.75" customHeight="1" x14ac:dyDescent="0.25">
      <c r="A33" s="27" t="s">
        <v>79</v>
      </c>
      <c r="B33" s="15" t="s">
        <v>80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4"/>
      <c r="S33" s="34"/>
      <c r="T33" s="34"/>
      <c r="U33" s="34"/>
      <c r="V33" s="4"/>
    </row>
    <row r="34" spans="1:22" ht="35.25" customHeight="1" x14ac:dyDescent="0.25">
      <c r="A34" s="35" t="s">
        <v>81</v>
      </c>
      <c r="B34" s="15" t="s">
        <v>82</v>
      </c>
      <c r="C34" s="16">
        <v>-23079</v>
      </c>
      <c r="D34" s="16">
        <v>-23079</v>
      </c>
      <c r="E34" s="16">
        <v>-380</v>
      </c>
      <c r="F34" s="16">
        <v>-3229</v>
      </c>
      <c r="G34" s="16">
        <v>-1214.0999999999999</v>
      </c>
      <c r="H34" s="16">
        <v>-4823.1000000000004</v>
      </c>
      <c r="I34" s="16">
        <v>-2829.4</v>
      </c>
      <c r="J34" s="16">
        <v>-1675.5</v>
      </c>
      <c r="K34" s="16">
        <v>-756</v>
      </c>
      <c r="L34" s="16">
        <v>-5260.9</v>
      </c>
      <c r="M34" s="16">
        <v>-2304</v>
      </c>
      <c r="N34" s="16">
        <v>-1534</v>
      </c>
      <c r="O34" s="16">
        <v>-797.9</v>
      </c>
      <c r="P34" s="16"/>
      <c r="Q34" s="16">
        <v>-4635.8999999999996</v>
      </c>
      <c r="R34" s="37">
        <v>-3500.8</v>
      </c>
      <c r="S34" s="37">
        <v>-2235</v>
      </c>
      <c r="T34" s="37">
        <v>-1623.3</v>
      </c>
      <c r="U34" s="37">
        <v>-7359.1</v>
      </c>
      <c r="V34" s="4"/>
    </row>
    <row r="35" spans="1:22" ht="14.25" customHeight="1" x14ac:dyDescent="0.25">
      <c r="A35" s="28" t="s">
        <v>57</v>
      </c>
      <c r="B35" s="15"/>
      <c r="C35" s="21"/>
      <c r="D35" s="21"/>
      <c r="E35" s="21"/>
      <c r="F35" s="21"/>
      <c r="G35" s="21"/>
      <c r="H35" s="17"/>
      <c r="I35" s="21"/>
      <c r="J35" s="21"/>
      <c r="K35" s="21"/>
      <c r="L35" s="17"/>
      <c r="M35" s="21"/>
      <c r="N35" s="21"/>
      <c r="O35" s="21"/>
      <c r="P35" s="21"/>
      <c r="Q35" s="17"/>
      <c r="R35" s="33"/>
      <c r="S35" s="33"/>
      <c r="T35" s="33"/>
      <c r="U35" s="34"/>
      <c r="V35" s="4"/>
    </row>
    <row r="36" spans="1:22" ht="38.25" customHeight="1" x14ac:dyDescent="0.25">
      <c r="A36" s="32" t="s">
        <v>83</v>
      </c>
      <c r="B36" s="20" t="s">
        <v>84</v>
      </c>
      <c r="C36" s="21"/>
      <c r="D36" s="21"/>
      <c r="E36" s="21"/>
      <c r="F36" s="21"/>
      <c r="G36" s="21"/>
      <c r="H36" s="17"/>
      <c r="I36" s="21"/>
      <c r="J36" s="21"/>
      <c r="K36" s="21"/>
      <c r="L36" s="17"/>
      <c r="M36" s="21"/>
      <c r="N36" s="21"/>
      <c r="O36" s="21"/>
      <c r="P36" s="21"/>
      <c r="Q36" s="17"/>
      <c r="R36" s="33"/>
      <c r="S36" s="33"/>
      <c r="T36" s="33"/>
      <c r="U36" s="34"/>
      <c r="V36" s="4"/>
    </row>
    <row r="37" spans="1:22" ht="49.5" customHeight="1" x14ac:dyDescent="0.25">
      <c r="A37" s="32" t="s">
        <v>85</v>
      </c>
      <c r="B37" s="20" t="s">
        <v>86</v>
      </c>
      <c r="C37" s="21"/>
      <c r="D37" s="21"/>
      <c r="E37" s="26"/>
      <c r="F37" s="26"/>
      <c r="G37" s="26"/>
      <c r="H37" s="17"/>
      <c r="I37" s="21"/>
      <c r="J37" s="21"/>
      <c r="K37" s="21"/>
      <c r="L37" s="17"/>
      <c r="M37" s="21"/>
      <c r="N37" s="21"/>
      <c r="O37" s="21"/>
      <c r="P37" s="21"/>
      <c r="Q37" s="17"/>
      <c r="R37" s="33"/>
      <c r="S37" s="33"/>
      <c r="T37" s="33"/>
      <c r="U37" s="34"/>
      <c r="V37" s="4"/>
    </row>
    <row r="38" spans="1:22" ht="14.25" customHeight="1" x14ac:dyDescent="0.25">
      <c r="A38" s="38" t="s">
        <v>87</v>
      </c>
      <c r="B38" s="20" t="s">
        <v>88</v>
      </c>
      <c r="C38" s="39"/>
      <c r="D38" s="21"/>
      <c r="E38" s="21"/>
      <c r="F38" s="39"/>
      <c r="G38" s="39"/>
      <c r="H38" s="17"/>
      <c r="I38" s="39"/>
      <c r="J38" s="39"/>
      <c r="K38" s="39"/>
      <c r="L38" s="17"/>
      <c r="M38" s="39"/>
      <c r="N38" s="39"/>
      <c r="O38" s="39"/>
      <c r="P38" s="21"/>
      <c r="Q38" s="17"/>
      <c r="R38" s="33"/>
      <c r="S38" s="33"/>
      <c r="T38" s="33"/>
      <c r="U38" s="34"/>
      <c r="V38" s="4"/>
    </row>
    <row r="39" spans="1:22" ht="47.25" customHeight="1" x14ac:dyDescent="0.25">
      <c r="A39" s="35" t="s">
        <v>89</v>
      </c>
      <c r="B39" s="15" t="s">
        <v>90</v>
      </c>
      <c r="C39" s="16">
        <v>23750</v>
      </c>
      <c r="D39" s="16">
        <v>23750</v>
      </c>
      <c r="E39" s="16">
        <v>2033</v>
      </c>
      <c r="F39" s="16">
        <v>1270</v>
      </c>
      <c r="G39" s="16">
        <v>2653.5</v>
      </c>
      <c r="H39" s="16">
        <v>5956.5</v>
      </c>
      <c r="I39" s="16">
        <v>2207.5</v>
      </c>
      <c r="J39" s="16">
        <v>1242</v>
      </c>
      <c r="K39" s="16">
        <v>2390</v>
      </c>
      <c r="L39" s="16">
        <v>5839.5</v>
      </c>
      <c r="M39" s="16">
        <v>1362</v>
      </c>
      <c r="N39" s="16">
        <v>1475</v>
      </c>
      <c r="O39" s="16">
        <v>1581</v>
      </c>
      <c r="P39" s="16"/>
      <c r="Q39" s="16">
        <v>4418</v>
      </c>
      <c r="R39" s="37">
        <v>3685</v>
      </c>
      <c r="S39" s="37">
        <v>1117.2</v>
      </c>
      <c r="T39" s="37">
        <v>2733.8</v>
      </c>
      <c r="U39" s="37">
        <v>7536</v>
      </c>
      <c r="V39" s="4"/>
    </row>
    <row r="40" spans="1:22" ht="14.25" customHeight="1" x14ac:dyDescent="0.25">
      <c r="A40" s="28" t="s">
        <v>57</v>
      </c>
      <c r="B40" s="15"/>
      <c r="C40" s="21"/>
      <c r="D40" s="21"/>
      <c r="E40" s="26"/>
      <c r="F40" s="26"/>
      <c r="G40" s="26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33"/>
      <c r="S40" s="33"/>
      <c r="T40" s="33"/>
      <c r="U40" s="34"/>
      <c r="V40" s="4"/>
    </row>
    <row r="41" spans="1:22" ht="38.25" customHeight="1" x14ac:dyDescent="0.25">
      <c r="A41" s="28" t="s">
        <v>91</v>
      </c>
      <c r="B41" s="20" t="s">
        <v>92</v>
      </c>
      <c r="C41" s="21"/>
      <c r="D41" s="21"/>
      <c r="E41" s="26"/>
      <c r="F41" s="26"/>
      <c r="G41" s="26"/>
      <c r="H41" s="17"/>
      <c r="I41" s="21"/>
      <c r="J41" s="21"/>
      <c r="K41" s="21"/>
      <c r="L41" s="17"/>
      <c r="M41" s="21"/>
      <c r="N41" s="21"/>
      <c r="O41" s="21"/>
      <c r="P41" s="21"/>
      <c r="Q41" s="17"/>
      <c r="R41" s="33"/>
      <c r="S41" s="33"/>
      <c r="T41" s="33"/>
      <c r="U41" s="34"/>
      <c r="V41" s="4"/>
    </row>
    <row r="42" spans="1:22" ht="27.75" customHeight="1" x14ac:dyDescent="0.25">
      <c r="A42" s="32" t="s">
        <v>93</v>
      </c>
      <c r="B42" s="20" t="s">
        <v>94</v>
      </c>
      <c r="C42" s="21"/>
      <c r="D42" s="21"/>
      <c r="E42" s="21"/>
      <c r="F42" s="21"/>
      <c r="G42" s="21"/>
      <c r="H42" s="17"/>
      <c r="I42" s="21"/>
      <c r="J42" s="21"/>
      <c r="K42" s="21"/>
      <c r="L42" s="17"/>
      <c r="M42" s="21"/>
      <c r="N42" s="21"/>
      <c r="O42" s="21"/>
      <c r="P42" s="21"/>
      <c r="Q42" s="17"/>
      <c r="R42" s="33"/>
      <c r="S42" s="33"/>
      <c r="T42" s="33"/>
      <c r="U42" s="34"/>
      <c r="V42" s="4"/>
    </row>
    <row r="43" spans="1:22" ht="72" customHeight="1" x14ac:dyDescent="0.25">
      <c r="A43" s="29" t="s">
        <v>95</v>
      </c>
      <c r="B43" s="15" t="s">
        <v>96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34"/>
      <c r="S43" s="34"/>
      <c r="T43" s="34"/>
      <c r="U43" s="34"/>
      <c r="V43" s="4"/>
    </row>
    <row r="44" spans="1:22" ht="72.75" customHeight="1" x14ac:dyDescent="0.25">
      <c r="A44" s="40" t="s">
        <v>97</v>
      </c>
      <c r="B44" s="15" t="s">
        <v>98</v>
      </c>
      <c r="C44" s="39">
        <v>3947</v>
      </c>
      <c r="D44" s="21">
        <v>3947</v>
      </c>
      <c r="E44" s="21">
        <f>D45</f>
        <v>3947</v>
      </c>
      <c r="F44" s="21">
        <f>E45</f>
        <v>2294</v>
      </c>
      <c r="G44" s="21">
        <f>F45</f>
        <v>4253</v>
      </c>
      <c r="H44" s="21">
        <f t="shared" ref="H44:S44" si="2">G45</f>
        <v>2813.6000000000004</v>
      </c>
      <c r="I44" s="21">
        <f t="shared" si="2"/>
        <v>2813.6</v>
      </c>
      <c r="J44" s="21">
        <f t="shared" si="2"/>
        <v>4344.1000000000004</v>
      </c>
      <c r="K44" s="21">
        <f t="shared" si="2"/>
        <v>4777.6000000000004</v>
      </c>
      <c r="L44" s="21">
        <v>2143.5</v>
      </c>
      <c r="M44" s="21">
        <v>2143.5</v>
      </c>
      <c r="N44" s="21">
        <f t="shared" si="2"/>
        <v>3085.5</v>
      </c>
      <c r="O44" s="21">
        <f t="shared" si="2"/>
        <v>3144.5</v>
      </c>
      <c r="P44" s="21">
        <f t="shared" si="2"/>
        <v>2361.4</v>
      </c>
      <c r="Q44" s="21">
        <f t="shared" si="2"/>
        <v>2361.4</v>
      </c>
      <c r="R44" s="33">
        <f t="shared" si="2"/>
        <v>2579.2999999999993</v>
      </c>
      <c r="S44" s="33">
        <f t="shared" si="2"/>
        <v>2395.0999999999995</v>
      </c>
      <c r="T44" s="33">
        <v>2188.4</v>
      </c>
      <c r="U44" s="33">
        <v>2188.4</v>
      </c>
      <c r="V44" s="4"/>
    </row>
    <row r="45" spans="1:22" ht="63.75" customHeight="1" x14ac:dyDescent="0.25">
      <c r="A45" s="40" t="s">
        <v>99</v>
      </c>
      <c r="B45" s="15" t="s">
        <v>100</v>
      </c>
      <c r="C45" s="39">
        <v>3947</v>
      </c>
      <c r="D45" s="21">
        <v>3947</v>
      </c>
      <c r="E45" s="21">
        <f>E15+E44-E19</f>
        <v>2294</v>
      </c>
      <c r="F45" s="21">
        <f>F15+F44-F19</f>
        <v>4253</v>
      </c>
      <c r="G45" s="21">
        <f>F45+G15-G19</f>
        <v>2813.6000000000004</v>
      </c>
      <c r="H45" s="21">
        <v>2813.6</v>
      </c>
      <c r="I45" s="21">
        <v>4344.1000000000004</v>
      </c>
      <c r="J45" s="21">
        <v>4777.6000000000004</v>
      </c>
      <c r="K45" s="21">
        <v>2143.5</v>
      </c>
      <c r="L45" s="21">
        <v>2143.5</v>
      </c>
      <c r="M45" s="21">
        <f t="shared" ref="M45:R45" si="3">L45+M15-M19</f>
        <v>3085.5</v>
      </c>
      <c r="N45" s="21">
        <f>M45+N15-N19</f>
        <v>3144.5</v>
      </c>
      <c r="O45" s="21">
        <f t="shared" si="3"/>
        <v>2361.4</v>
      </c>
      <c r="P45" s="21">
        <f t="shared" si="3"/>
        <v>2361.4</v>
      </c>
      <c r="Q45" s="21">
        <f t="shared" si="3"/>
        <v>2579.2999999999993</v>
      </c>
      <c r="R45" s="33">
        <f t="shared" si="3"/>
        <v>2395.0999999999995</v>
      </c>
      <c r="S45" s="33">
        <v>3294.3</v>
      </c>
      <c r="T45" s="33">
        <v>2188.4</v>
      </c>
      <c r="U45" s="33">
        <v>2188.4</v>
      </c>
      <c r="V45" s="4"/>
    </row>
    <row r="46" spans="1:22" ht="97.5" customHeight="1" x14ac:dyDescent="0.25">
      <c r="A46" s="40" t="s">
        <v>101</v>
      </c>
      <c r="B46" s="15" t="s">
        <v>102</v>
      </c>
      <c r="C46" s="39"/>
      <c r="D46" s="21"/>
      <c r="E46" s="21"/>
      <c r="F46" s="21"/>
      <c r="G46" s="21"/>
      <c r="H46" s="17"/>
      <c r="I46" s="21"/>
      <c r="J46" s="21"/>
      <c r="K46" s="21"/>
      <c r="L46" s="17"/>
      <c r="M46" s="21"/>
      <c r="N46" s="21"/>
      <c r="O46" s="21"/>
      <c r="P46" s="21"/>
      <c r="Q46" s="17"/>
      <c r="R46" s="33"/>
      <c r="S46" s="33"/>
      <c r="T46" s="33"/>
      <c r="U46" s="34"/>
      <c r="V46" s="4"/>
    </row>
    <row r="47" spans="1:22" ht="48.75" customHeight="1" x14ac:dyDescent="0.25">
      <c r="A47" s="41" t="s">
        <v>103</v>
      </c>
      <c r="B47" s="15" t="s">
        <v>104</v>
      </c>
      <c r="C47" s="16"/>
      <c r="D47" s="21"/>
      <c r="E47" s="16"/>
      <c r="F47" s="16"/>
      <c r="G47" s="16"/>
      <c r="H47" s="17"/>
      <c r="I47" s="16"/>
      <c r="J47" s="16"/>
      <c r="K47" s="16"/>
      <c r="L47" s="17"/>
      <c r="M47" s="16"/>
      <c r="N47" s="16"/>
      <c r="O47" s="16"/>
      <c r="P47" s="17"/>
      <c r="Q47" s="17"/>
      <c r="R47" s="37"/>
      <c r="S47" s="37"/>
      <c r="T47" s="37"/>
      <c r="U47" s="34"/>
      <c r="V47" s="4"/>
    </row>
    <row r="48" spans="1:22" ht="27" customHeight="1" x14ac:dyDescent="0.25">
      <c r="A48" s="42"/>
      <c r="B48" s="43" t="s">
        <v>105</v>
      </c>
      <c r="C48" s="44"/>
      <c r="D48" s="44"/>
      <c r="E48" s="44"/>
      <c r="F48" s="44"/>
      <c r="G48" s="44"/>
      <c r="H48" s="45"/>
      <c r="I48" s="46"/>
      <c r="J48" s="1" t="s">
        <v>106</v>
      </c>
      <c r="K48" s="47"/>
      <c r="L48" s="42"/>
      <c r="M48" s="48"/>
      <c r="N48" s="48"/>
      <c r="O48" s="42"/>
      <c r="P48" s="42"/>
      <c r="Q48" s="42"/>
      <c r="R48" s="42"/>
      <c r="S48" s="42"/>
      <c r="T48" s="42"/>
      <c r="U48" s="42"/>
      <c r="V48" s="4"/>
    </row>
    <row r="49" spans="1:22" ht="6.75" customHeight="1" x14ac:dyDescent="0.25">
      <c r="A49" s="42"/>
      <c r="B49" s="49"/>
      <c r="C49" s="49"/>
      <c r="D49" s="49"/>
      <c r="E49" s="49"/>
      <c r="F49" s="49"/>
      <c r="G49" s="49"/>
      <c r="H49" s="49"/>
      <c r="I49" s="42"/>
      <c r="J49" s="42"/>
      <c r="K49" s="42"/>
      <c r="L49" s="42"/>
      <c r="M49" s="48"/>
      <c r="N49" s="48"/>
      <c r="O49" s="42"/>
      <c r="P49" s="42"/>
      <c r="Q49" s="42"/>
      <c r="R49" s="42"/>
      <c r="S49" s="42"/>
      <c r="T49" s="42"/>
      <c r="U49" s="42"/>
      <c r="V49" s="4"/>
    </row>
    <row r="50" spans="1:22" hidden="1" x14ac:dyDescent="0.25">
      <c r="A50" s="4"/>
      <c r="B50" s="50"/>
      <c r="C50" s="50"/>
      <c r="D50" s="51" t="s">
        <v>107</v>
      </c>
      <c r="E50" s="52"/>
      <c r="F50" s="52"/>
      <c r="G50" s="52"/>
      <c r="H50" s="52"/>
      <c r="I50" s="46"/>
      <c r="J50" s="47" t="s">
        <v>108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24.75" customHeight="1" x14ac:dyDescent="0.25">
      <c r="A51" s="4"/>
      <c r="B51" s="53" t="s">
        <v>109</v>
      </c>
      <c r="C51" s="53"/>
      <c r="D51" s="53"/>
      <c r="E51" s="53"/>
      <c r="F51" s="53"/>
      <c r="G51" s="53"/>
      <c r="H51" s="53"/>
      <c r="I51" s="4"/>
      <c r="J51" s="54" t="s">
        <v>110</v>
      </c>
      <c r="K51" s="54"/>
      <c r="L51" s="4"/>
      <c r="M51" s="4"/>
      <c r="N51" s="4"/>
      <c r="O51" s="55"/>
      <c r="P51" s="4"/>
      <c r="Q51" s="4"/>
      <c r="R51" s="4"/>
      <c r="S51" s="4"/>
      <c r="T51" s="4"/>
      <c r="U51" s="4"/>
      <c r="V51" s="4"/>
    </row>
    <row r="52" spans="1:22" x14ac:dyDescent="0.25">
      <c r="C52" s="25"/>
      <c r="E52" s="25"/>
    </row>
    <row r="53" spans="1:22" hidden="1" x14ac:dyDescent="0.25">
      <c r="C53" s="25" t="e">
        <f>C18-#REF!</f>
        <v>#REF!</v>
      </c>
    </row>
    <row r="54" spans="1:22" hidden="1" x14ac:dyDescent="0.25">
      <c r="C54" s="25">
        <f>C17+C37</f>
        <v>16114</v>
      </c>
    </row>
    <row r="55" spans="1:22" hidden="1" x14ac:dyDescent="0.25">
      <c r="C55" s="25" t="e">
        <f>C54-#REF!</f>
        <v>#REF!</v>
      </c>
    </row>
  </sheetData>
  <mergeCells count="16">
    <mergeCell ref="Q9:Q11"/>
    <mergeCell ref="R9:T10"/>
    <mergeCell ref="U9:U11"/>
    <mergeCell ref="B48:G48"/>
    <mergeCell ref="B51:H51"/>
    <mergeCell ref="J51:K51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31.12.2018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2019-01-22T18:19:45Z</dcterms:modified>
</cp:coreProperties>
</file>