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а 01.09.2023" sheetId="1" r:id="rId1"/>
  </sheets>
  <calcPr calcId="125725"/>
</workbook>
</file>

<file path=xl/calcChain.xml><?xml version="1.0" encoding="utf-8"?>
<calcChain xmlns="http://schemas.openxmlformats.org/spreadsheetml/2006/main">
  <c r="R42" i="1"/>
  <c r="M42"/>
  <c r="I42"/>
  <c r="H42"/>
  <c r="R32"/>
  <c r="N32"/>
  <c r="J32"/>
  <c r="F32"/>
  <c r="F43" s="1"/>
  <c r="G42" s="1"/>
  <c r="U29"/>
  <c r="U27" s="1"/>
  <c r="Q29"/>
  <c r="L29"/>
  <c r="H29"/>
  <c r="D29" s="1"/>
  <c r="D27" s="1"/>
  <c r="T27"/>
  <c r="S27"/>
  <c r="R27"/>
  <c r="Q27"/>
  <c r="P27"/>
  <c r="O27"/>
  <c r="N27"/>
  <c r="M27"/>
  <c r="L27"/>
  <c r="K27"/>
  <c r="J27"/>
  <c r="I27"/>
  <c r="G27"/>
  <c r="F27"/>
  <c r="E27"/>
  <c r="C27"/>
  <c r="U26"/>
  <c r="U25" s="1"/>
  <c r="Q26"/>
  <c r="L26"/>
  <c r="H26"/>
  <c r="D26" s="1"/>
  <c r="D25" s="1"/>
  <c r="T25"/>
  <c r="S25"/>
  <c r="R25"/>
  <c r="Q25"/>
  <c r="P25"/>
  <c r="O25"/>
  <c r="N25"/>
  <c r="M25"/>
  <c r="L25"/>
  <c r="K25"/>
  <c r="J25"/>
  <c r="I25"/>
  <c r="G25"/>
  <c r="F25"/>
  <c r="E25"/>
  <c r="C25"/>
  <c r="U24"/>
  <c r="U19" s="1"/>
  <c r="Q24"/>
  <c r="L24"/>
  <c r="H24"/>
  <c r="D24" s="1"/>
  <c r="U21"/>
  <c r="Q21"/>
  <c r="L21"/>
  <c r="H21"/>
  <c r="D21" s="1"/>
  <c r="T19"/>
  <c r="T17" s="1"/>
  <c r="T37" s="1"/>
  <c r="S19"/>
  <c r="R19"/>
  <c r="Q19"/>
  <c r="Q17" s="1"/>
  <c r="Q37" s="1"/>
  <c r="P19"/>
  <c r="P17" s="1"/>
  <c r="P37" s="1"/>
  <c r="O19"/>
  <c r="N19"/>
  <c r="M19"/>
  <c r="M17" s="1"/>
  <c r="M37" s="1"/>
  <c r="L19"/>
  <c r="L17" s="1"/>
  <c r="L37" s="1"/>
  <c r="K19"/>
  <c r="J19"/>
  <c r="I19"/>
  <c r="I17" s="1"/>
  <c r="I37" s="1"/>
  <c r="H19"/>
  <c r="G19"/>
  <c r="F19"/>
  <c r="E19"/>
  <c r="E17" s="1"/>
  <c r="C19"/>
  <c r="S17"/>
  <c r="S37" s="1"/>
  <c r="R17"/>
  <c r="R37" s="1"/>
  <c r="O17"/>
  <c r="O37" s="1"/>
  <c r="N17"/>
  <c r="N37" s="1"/>
  <c r="K17"/>
  <c r="K37" s="1"/>
  <c r="J17"/>
  <c r="J37" s="1"/>
  <c r="G17"/>
  <c r="G37" s="1"/>
  <c r="F17"/>
  <c r="F37" s="1"/>
  <c r="C17"/>
  <c r="U16"/>
  <c r="U13" s="1"/>
  <c r="U32" s="1"/>
  <c r="Q16"/>
  <c r="L16"/>
  <c r="H16"/>
  <c r="D16" s="1"/>
  <c r="U15"/>
  <c r="Q15"/>
  <c r="L15"/>
  <c r="H15"/>
  <c r="D15" s="1"/>
  <c r="D13" s="1"/>
  <c r="T13"/>
  <c r="T32" s="1"/>
  <c r="S13"/>
  <c r="S32" s="1"/>
  <c r="R13"/>
  <c r="Q13"/>
  <c r="Q32" s="1"/>
  <c r="P13"/>
  <c r="P32" s="1"/>
  <c r="O13"/>
  <c r="O32" s="1"/>
  <c r="N13"/>
  <c r="M13"/>
  <c r="M32" s="1"/>
  <c r="M43" s="1"/>
  <c r="N42" s="1"/>
  <c r="N43" s="1"/>
  <c r="O42" s="1"/>
  <c r="O43" s="1"/>
  <c r="P42" s="1"/>
  <c r="P43" s="1"/>
  <c r="Q42" s="1"/>
  <c r="L13"/>
  <c r="L32" s="1"/>
  <c r="K13"/>
  <c r="K32" s="1"/>
  <c r="J13"/>
  <c r="I13"/>
  <c r="I32" s="1"/>
  <c r="I43" s="1"/>
  <c r="J42" s="1"/>
  <c r="J43" s="1"/>
  <c r="K42" s="1"/>
  <c r="K43" s="1"/>
  <c r="L42" s="1"/>
  <c r="H13"/>
  <c r="H32" s="1"/>
  <c r="G13"/>
  <c r="G32" s="1"/>
  <c r="F13"/>
  <c r="E13"/>
  <c r="C13"/>
  <c r="U17" l="1"/>
  <c r="U37" s="1"/>
  <c r="D19"/>
  <c r="R43"/>
  <c r="S42" s="1"/>
  <c r="S43" s="1"/>
  <c r="T42" s="1"/>
  <c r="T43" s="1"/>
  <c r="U42" s="1"/>
  <c r="H25"/>
  <c r="H27"/>
  <c r="H17" s="1"/>
  <c r="H37" l="1"/>
  <c r="D17"/>
</calcChain>
</file>

<file path=xl/sharedStrings.xml><?xml version="1.0" encoding="utf-8"?>
<sst xmlns="http://schemas.openxmlformats.org/spreadsheetml/2006/main" count="143" uniqueCount="106">
  <si>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</si>
  <si>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</si>
  <si>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</si>
  <si>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2023  год</t>
  </si>
  <si>
    <t>(по состоянию на 1 сентября,  2023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</si>
  <si>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</si>
  <si>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</si>
  <si>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</si>
  <si>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</si>
  <si>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</si>
  <si>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</si>
  <si>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</si>
  <si>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</si>
  <si>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</si>
  <si>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</si>
  <si>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</si>
  <si>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</si>
  <si>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</si>
  <si>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</si>
  <si>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</si>
  <si>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</si>
  <si>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</si>
  <si>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</si>
  <si>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</si>
  <si>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</si>
  <si>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</si>
  <si>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</si>
  <si>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</si>
  <si>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</si>
  <si>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</si>
  <si>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</si>
  <si>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</si>
  <si>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</si>
  <si>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</si>
  <si>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</si>
  <si>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</si>
  <si>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</si>
  <si>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</si>
  <si>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</si>
  <si>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</si>
  <si>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</si>
  <si>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</si>
  <si>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</si>
  <si>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</si>
  <si>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</si>
  <si>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</si>
  <si>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</si>
  <si>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</si>
  <si>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</si>
  <si>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</si>
  <si>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</si>
  <si>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</si>
  <si>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</si>
  <si>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</si>
  <si>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</si>
  <si>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</si>
  <si>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</si>
  <si>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</si>
  <si>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</si>
  <si>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</si>
  <si>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</si>
  <si>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</si>
  <si>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</si>
  <si>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</si>
  <si>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</si>
  <si>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</si>
  <si>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</si>
  <si>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</si>
  <si>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</si>
  <si>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</si>
  <si>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</si>
  <si>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</si>
  <si>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</si>
  <si>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</si>
  <si>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</si>
  <si>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</si>
  <si>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</si>
  <si>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</si>
  <si>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</si>
  <si>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</si>
  <si>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</si>
  <si>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</si>
  <si>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</si>
  <si>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</si>
  <si>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</si>
  <si>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</si>
  <si>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</si>
  <si>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>,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</si>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</sst>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workbookViewId="0">
      <selection activeCell="A7" sqref="A6:A7"/>
    </sheetView>
  </sheetViews>
  <sheetFormatPr defaultColWidth="8.85546875" defaultRowHeight="15"/>
  <cols>
    <col min="1" max="1" width="35.5703125" style="1" customWidth="1"/>
    <col min="2" max="2" width="6" style="1" customWidth="1"/>
    <col min="3" max="3" width="9.8554687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8.5703125" style="1" customWidth="1"/>
    <col min="9" max="9" width="8.42578125" style="1" customWidth="1"/>
    <col min="10" max="10" width="7.7109375" style="1" customWidth="1"/>
    <col min="11" max="11" width="8" style="1" customWidth="1"/>
    <col min="12" max="12" width="8.7109375" style="1" customWidth="1"/>
    <col min="13" max="13" width="8.140625" style="1" customWidth="1"/>
    <col min="14" max="14" width="9.285156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8.42578125" style="1" customWidth="1"/>
    <col min="21" max="21" width="8.140625" style="1" customWidth="1"/>
    <col min="22" max="22" width="11.7109375" style="1" bestFit="1" customWidth="1"/>
    <col min="23" max="23" width="15.28515625" style="1" customWidth="1"/>
    <col min="24" max="24" width="11.85546875" style="1" customWidth="1"/>
    <col min="25" max="25" width="10.7109375" style="1" customWidth="1"/>
    <col min="26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>
      <c r="Q2" s="3" t="s">
        <v>1</v>
      </c>
      <c r="R2" s="3"/>
      <c r="S2" s="3"/>
      <c r="T2" s="3"/>
      <c r="U2" s="3"/>
    </row>
    <row r="3" spans="1:23">
      <c r="Q3" s="2" t="s">
        <v>2</v>
      </c>
      <c r="R3" s="2"/>
      <c r="S3" s="2"/>
      <c r="T3" s="2"/>
      <c r="U3" s="2"/>
    </row>
    <row r="4" spans="1:23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3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3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3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3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3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3">
      <c r="A13" s="14" t="s">
        <v>51</v>
      </c>
      <c r="B13" s="15" t="s">
        <v>52</v>
      </c>
      <c r="C13" s="16">
        <f t="shared" ref="C13:U13" si="0">C15+C16</f>
        <v>24683.7</v>
      </c>
      <c r="D13" s="16">
        <f t="shared" si="0"/>
        <v>27307</v>
      </c>
      <c r="E13" s="16">
        <f t="shared" si="0"/>
        <v>1207.4000000000001</v>
      </c>
      <c r="F13" s="16">
        <f t="shared" si="0"/>
        <v>1370.5</v>
      </c>
      <c r="G13" s="16">
        <f t="shared" si="0"/>
        <v>4241.1000000000004</v>
      </c>
      <c r="H13" s="16">
        <f t="shared" si="0"/>
        <v>6819</v>
      </c>
      <c r="I13" s="16">
        <f t="shared" si="0"/>
        <v>2803.8</v>
      </c>
      <c r="J13" s="16">
        <f t="shared" si="0"/>
        <v>1759.5</v>
      </c>
      <c r="K13" s="16">
        <f t="shared" si="0"/>
        <v>-1090</v>
      </c>
      <c r="L13" s="16">
        <f t="shared" si="0"/>
        <v>3473.3</v>
      </c>
      <c r="M13" s="16">
        <f t="shared" si="0"/>
        <v>4911.8999999999996</v>
      </c>
      <c r="N13" s="16">
        <f t="shared" si="0"/>
        <v>1955.6</v>
      </c>
      <c r="O13" s="16">
        <f t="shared" si="0"/>
        <v>1430.5</v>
      </c>
      <c r="P13" s="16">
        <f t="shared" si="0"/>
        <v>0</v>
      </c>
      <c r="Q13" s="16">
        <f t="shared" si="0"/>
        <v>8298</v>
      </c>
      <c r="R13" s="16">
        <f t="shared" si="0"/>
        <v>3020.5</v>
      </c>
      <c r="S13" s="16">
        <f t="shared" si="0"/>
        <v>3245.2</v>
      </c>
      <c r="T13" s="16">
        <f t="shared" si="0"/>
        <v>2451</v>
      </c>
      <c r="U13" s="16">
        <f t="shared" si="0"/>
        <v>8716.6999999999989</v>
      </c>
      <c r="V13" s="4"/>
    </row>
    <row r="14" spans="1:23">
      <c r="A14" s="17" t="s">
        <v>53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  <c r="V14" s="4"/>
    </row>
    <row r="15" spans="1:23">
      <c r="A15" s="21" t="s">
        <v>54</v>
      </c>
      <c r="B15" s="22" t="s">
        <v>55</v>
      </c>
      <c r="C15" s="18">
        <v>15890</v>
      </c>
      <c r="D15" s="18">
        <f>H15+L15+Q15+U15</f>
        <v>15930.1</v>
      </c>
      <c r="E15" s="18">
        <v>453.3</v>
      </c>
      <c r="F15" s="18">
        <v>139.9</v>
      </c>
      <c r="G15" s="18">
        <v>3610.6</v>
      </c>
      <c r="H15" s="19">
        <f>E15+F15+G15</f>
        <v>4203.8</v>
      </c>
      <c r="I15" s="18">
        <v>1805.6</v>
      </c>
      <c r="J15" s="18">
        <v>532.1</v>
      </c>
      <c r="K15" s="18">
        <v>-1968.8</v>
      </c>
      <c r="L15" s="19">
        <f>I15+J15+K15</f>
        <v>368.89999999999986</v>
      </c>
      <c r="M15" s="18">
        <v>2870</v>
      </c>
      <c r="N15" s="18">
        <v>652.5</v>
      </c>
      <c r="O15" s="18">
        <v>705</v>
      </c>
      <c r="P15" s="18"/>
      <c r="Q15" s="19">
        <f>M15+N15+O15</f>
        <v>4227.5</v>
      </c>
      <c r="R15" s="18">
        <v>2295</v>
      </c>
      <c r="S15" s="18">
        <v>2500</v>
      </c>
      <c r="T15" s="18">
        <v>2334.9</v>
      </c>
      <c r="U15" s="19">
        <f>R15+S15+T15</f>
        <v>7129.9</v>
      </c>
      <c r="V15" s="4"/>
      <c r="W15" s="23"/>
    </row>
    <row r="16" spans="1:23">
      <c r="A16" s="21" t="s">
        <v>56</v>
      </c>
      <c r="B16" s="22" t="s">
        <v>57</v>
      </c>
      <c r="C16" s="18">
        <v>8793.7000000000007</v>
      </c>
      <c r="D16" s="18">
        <f>H16+L16+Q16+U16</f>
        <v>11376.9</v>
      </c>
      <c r="E16" s="24">
        <v>754.1</v>
      </c>
      <c r="F16" s="24">
        <v>1230.5999999999999</v>
      </c>
      <c r="G16" s="24">
        <v>630.5</v>
      </c>
      <c r="H16" s="19">
        <f>E16+F16+G16</f>
        <v>2615.1999999999998</v>
      </c>
      <c r="I16" s="18">
        <v>998.2</v>
      </c>
      <c r="J16" s="18">
        <v>1227.4000000000001</v>
      </c>
      <c r="K16" s="18">
        <v>878.8</v>
      </c>
      <c r="L16" s="19">
        <f>I16+J16+K16</f>
        <v>3104.4000000000005</v>
      </c>
      <c r="M16" s="18">
        <v>2041.9</v>
      </c>
      <c r="N16" s="18">
        <v>1303.0999999999999</v>
      </c>
      <c r="O16" s="18">
        <v>725.5</v>
      </c>
      <c r="P16" s="18"/>
      <c r="Q16" s="19">
        <f>M16+N16+O16</f>
        <v>4070.5</v>
      </c>
      <c r="R16" s="18">
        <v>725.5</v>
      </c>
      <c r="S16" s="18">
        <v>745.2</v>
      </c>
      <c r="T16" s="18">
        <v>116.1</v>
      </c>
      <c r="U16" s="19">
        <f>R16+S16+T16</f>
        <v>1586.8</v>
      </c>
      <c r="V16" s="4"/>
      <c r="W16" s="23"/>
    </row>
    <row r="17" spans="1:22">
      <c r="A17" s="25" t="s">
        <v>58</v>
      </c>
      <c r="B17" s="15" t="s">
        <v>59</v>
      </c>
      <c r="C17" s="19">
        <f>C19+C25+C27</f>
        <v>26272.7</v>
      </c>
      <c r="D17" s="19">
        <f>H17+L17+Q17+U17</f>
        <v>28896</v>
      </c>
      <c r="E17" s="19">
        <f t="shared" ref="E17:U17" si="1">E19+E25+E27</f>
        <v>1301.8000000000002</v>
      </c>
      <c r="F17" s="19">
        <f t="shared" si="1"/>
        <v>2369.8000000000002</v>
      </c>
      <c r="G17" s="19">
        <f t="shared" si="1"/>
        <v>2179.5</v>
      </c>
      <c r="H17" s="19">
        <f t="shared" si="1"/>
        <v>5851.1</v>
      </c>
      <c r="I17" s="19">
        <f t="shared" si="1"/>
        <v>2891.6000000000004</v>
      </c>
      <c r="J17" s="19">
        <f t="shared" si="1"/>
        <v>2097.1999999999998</v>
      </c>
      <c r="K17" s="19">
        <f t="shared" si="1"/>
        <v>2572.8999999999996</v>
      </c>
      <c r="L17" s="19">
        <f t="shared" si="1"/>
        <v>7561.7</v>
      </c>
      <c r="M17" s="19">
        <f t="shared" si="1"/>
        <v>2108.6999999999998</v>
      </c>
      <c r="N17" s="19">
        <f t="shared" si="1"/>
        <v>1688.2</v>
      </c>
      <c r="O17" s="19">
        <f t="shared" si="1"/>
        <v>2339.5</v>
      </c>
      <c r="P17" s="19">
        <f t="shared" si="1"/>
        <v>0</v>
      </c>
      <c r="Q17" s="19">
        <f t="shared" si="1"/>
        <v>6136.4</v>
      </c>
      <c r="R17" s="19">
        <f t="shared" si="1"/>
        <v>2689.8</v>
      </c>
      <c r="S17" s="19">
        <f t="shared" si="1"/>
        <v>2034.1</v>
      </c>
      <c r="T17" s="19">
        <f>T19+T25+T27</f>
        <v>4622.8999999999996</v>
      </c>
      <c r="U17" s="19">
        <f t="shared" si="1"/>
        <v>9346.8000000000011</v>
      </c>
      <c r="V17" s="4"/>
    </row>
    <row r="18" spans="1:22">
      <c r="A18" s="26" t="s">
        <v>53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  <c r="V18" s="4"/>
    </row>
    <row r="19" spans="1:22" s="29" customFormat="1">
      <c r="A19" s="27" t="s">
        <v>60</v>
      </c>
      <c r="B19" s="15"/>
      <c r="C19" s="19">
        <f>C21+C22+C20+C23+C24</f>
        <v>16039.9</v>
      </c>
      <c r="D19" s="18">
        <f>H19+L19+Q19+U19</f>
        <v>16981</v>
      </c>
      <c r="E19" s="19">
        <f t="shared" ref="E19:U19" si="2">E24+E21</f>
        <v>845.40000000000009</v>
      </c>
      <c r="F19" s="19">
        <f t="shared" si="2"/>
        <v>1452</v>
      </c>
      <c r="G19" s="19">
        <f t="shared" si="2"/>
        <v>1311.6</v>
      </c>
      <c r="H19" s="19">
        <f t="shared" si="2"/>
        <v>3609</v>
      </c>
      <c r="I19" s="19">
        <f t="shared" si="2"/>
        <v>1719.1000000000001</v>
      </c>
      <c r="J19" s="19">
        <f t="shared" si="2"/>
        <v>969.5</v>
      </c>
      <c r="K19" s="19">
        <f t="shared" si="2"/>
        <v>1132.1999999999998</v>
      </c>
      <c r="L19" s="19">
        <f t="shared" si="2"/>
        <v>3820.7999999999997</v>
      </c>
      <c r="M19" s="19">
        <f t="shared" si="2"/>
        <v>767.09999999999991</v>
      </c>
      <c r="N19" s="19">
        <f t="shared" si="2"/>
        <v>1138.9000000000001</v>
      </c>
      <c r="O19" s="19">
        <f t="shared" si="2"/>
        <v>1505.5</v>
      </c>
      <c r="P19" s="19">
        <f t="shared" si="2"/>
        <v>0</v>
      </c>
      <c r="Q19" s="19">
        <f t="shared" si="2"/>
        <v>3411.5</v>
      </c>
      <c r="R19" s="19">
        <f t="shared" si="2"/>
        <v>1521.1</v>
      </c>
      <c r="S19" s="19">
        <f t="shared" si="2"/>
        <v>1382.6</v>
      </c>
      <c r="T19" s="19">
        <f t="shared" si="2"/>
        <v>3236</v>
      </c>
      <c r="U19" s="19">
        <f t="shared" si="2"/>
        <v>6139.7000000000007</v>
      </c>
      <c r="V19" s="28"/>
    </row>
    <row r="20" spans="1:22">
      <c r="A20" s="30" t="s">
        <v>61</v>
      </c>
      <c r="B20" s="22" t="s">
        <v>62</v>
      </c>
      <c r="C20" s="18"/>
      <c r="D20" s="18"/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  <c r="V20" s="4"/>
    </row>
    <row r="21" spans="1:22">
      <c r="A21" s="30" t="s">
        <v>63</v>
      </c>
      <c r="B21" s="22" t="s">
        <v>64</v>
      </c>
      <c r="C21" s="18">
        <v>10645.4</v>
      </c>
      <c r="D21" s="18">
        <f>H21+L21+Q21+U21</f>
        <v>11374</v>
      </c>
      <c r="E21" s="18">
        <v>751.2</v>
      </c>
      <c r="F21" s="18">
        <v>1085.5999999999999</v>
      </c>
      <c r="G21" s="18">
        <v>1058.5</v>
      </c>
      <c r="H21" s="19">
        <f>E21+F21+G21</f>
        <v>2895.3</v>
      </c>
      <c r="I21" s="18">
        <v>1403.9</v>
      </c>
      <c r="J21" s="18">
        <v>636.5</v>
      </c>
      <c r="K21" s="18">
        <v>650.79999999999995</v>
      </c>
      <c r="L21" s="19">
        <f>I21+J21+K21</f>
        <v>2691.2</v>
      </c>
      <c r="M21" s="18">
        <v>206.3</v>
      </c>
      <c r="N21" s="18">
        <v>775.7</v>
      </c>
      <c r="O21" s="18">
        <v>841.7</v>
      </c>
      <c r="P21" s="18"/>
      <c r="Q21" s="19">
        <f>M21+N21+O21</f>
        <v>1823.7</v>
      </c>
      <c r="R21" s="18">
        <v>1067.0999999999999</v>
      </c>
      <c r="S21" s="18">
        <v>838.7</v>
      </c>
      <c r="T21" s="18">
        <v>2058</v>
      </c>
      <c r="U21" s="19">
        <f>R21+S21+T21</f>
        <v>3963.8</v>
      </c>
      <c r="V21" s="4"/>
    </row>
    <row r="22" spans="1:22">
      <c r="A22" s="30" t="s">
        <v>65</v>
      </c>
      <c r="B22" s="22" t="s">
        <v>66</v>
      </c>
      <c r="C22" s="18"/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  <c r="V22" s="4"/>
    </row>
    <row r="23" spans="1:22">
      <c r="A23" s="30" t="s">
        <v>67</v>
      </c>
      <c r="B23" s="22" t="s">
        <v>68</v>
      </c>
      <c r="C23" s="18"/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  <c r="V23" s="4"/>
    </row>
    <row r="24" spans="1:22">
      <c r="A24" s="30" t="s">
        <v>69</v>
      </c>
      <c r="B24" s="22" t="s">
        <v>70</v>
      </c>
      <c r="C24" s="18">
        <v>5394.5</v>
      </c>
      <c r="D24" s="18">
        <f>H24+L24+Q24+U24</f>
        <v>5607</v>
      </c>
      <c r="E24" s="18">
        <v>94.2</v>
      </c>
      <c r="F24" s="18">
        <v>366.4</v>
      </c>
      <c r="G24" s="18">
        <v>253.1</v>
      </c>
      <c r="H24" s="19">
        <f>E24+F24+G24</f>
        <v>713.69999999999993</v>
      </c>
      <c r="I24" s="18">
        <v>315.2</v>
      </c>
      <c r="J24" s="18">
        <v>333</v>
      </c>
      <c r="K24" s="18">
        <v>481.4</v>
      </c>
      <c r="L24" s="19">
        <f>I24+J24+K24</f>
        <v>1129.5999999999999</v>
      </c>
      <c r="M24" s="18">
        <v>560.79999999999995</v>
      </c>
      <c r="N24" s="18">
        <v>363.2</v>
      </c>
      <c r="O24" s="18">
        <v>663.8</v>
      </c>
      <c r="P24" s="18"/>
      <c r="Q24" s="19">
        <f>M24+N24+O24</f>
        <v>1587.8</v>
      </c>
      <c r="R24" s="18">
        <v>454</v>
      </c>
      <c r="S24" s="18">
        <v>543.9</v>
      </c>
      <c r="T24" s="18">
        <v>1178</v>
      </c>
      <c r="U24" s="19">
        <f>R24+S24+T24</f>
        <v>2175.9</v>
      </c>
      <c r="V24" s="4"/>
    </row>
    <row r="25" spans="1:22" s="29" customFormat="1">
      <c r="A25" s="31" t="s">
        <v>71</v>
      </c>
      <c r="B25" s="15"/>
      <c r="C25" s="19">
        <f t="shared" ref="C25:U25" si="3">C26</f>
        <v>2073</v>
      </c>
      <c r="D25" s="19">
        <f t="shared" si="3"/>
        <v>2173</v>
      </c>
      <c r="E25" s="19">
        <f t="shared" si="3"/>
        <v>31.2</v>
      </c>
      <c r="F25" s="19">
        <f t="shared" si="3"/>
        <v>231.6</v>
      </c>
      <c r="G25" s="19">
        <f t="shared" si="3"/>
        <v>105.7</v>
      </c>
      <c r="H25" s="19">
        <f t="shared" si="3"/>
        <v>368.5</v>
      </c>
      <c r="I25" s="19">
        <f t="shared" si="3"/>
        <v>133.19999999999999</v>
      </c>
      <c r="J25" s="19">
        <f t="shared" si="3"/>
        <v>144.1</v>
      </c>
      <c r="K25" s="19">
        <f>K26</f>
        <v>196</v>
      </c>
      <c r="L25" s="19">
        <f t="shared" si="3"/>
        <v>473.29999999999995</v>
      </c>
      <c r="M25" s="19">
        <f t="shared" si="3"/>
        <v>290.39999999999998</v>
      </c>
      <c r="N25" s="19">
        <f t="shared" si="3"/>
        <v>147</v>
      </c>
      <c r="O25" s="19">
        <f t="shared" si="3"/>
        <v>120.5</v>
      </c>
      <c r="P25" s="19">
        <f t="shared" si="3"/>
        <v>0</v>
      </c>
      <c r="Q25" s="19">
        <f t="shared" si="3"/>
        <v>557.9</v>
      </c>
      <c r="R25" s="19">
        <f t="shared" si="3"/>
        <v>177</v>
      </c>
      <c r="S25" s="19">
        <f t="shared" si="3"/>
        <v>160.80000000000001</v>
      </c>
      <c r="T25" s="19">
        <f t="shared" si="3"/>
        <v>435.5</v>
      </c>
      <c r="U25" s="19">
        <f t="shared" si="3"/>
        <v>773.3</v>
      </c>
      <c r="V25" s="28"/>
    </row>
    <row r="26" spans="1:22">
      <c r="A26" s="30" t="s">
        <v>69</v>
      </c>
      <c r="B26" s="22" t="s">
        <v>70</v>
      </c>
      <c r="C26" s="18">
        <v>2073</v>
      </c>
      <c r="D26" s="18">
        <f>H26+L26+Q26+U26</f>
        <v>2173</v>
      </c>
      <c r="E26" s="18">
        <v>31.2</v>
      </c>
      <c r="F26" s="18">
        <v>231.6</v>
      </c>
      <c r="G26" s="18">
        <v>105.7</v>
      </c>
      <c r="H26" s="19">
        <f>E26+F26+G26</f>
        <v>368.5</v>
      </c>
      <c r="I26" s="18">
        <v>133.19999999999999</v>
      </c>
      <c r="J26" s="18">
        <v>144.1</v>
      </c>
      <c r="K26" s="18">
        <v>196</v>
      </c>
      <c r="L26" s="19">
        <f>I26+J26+K26</f>
        <v>473.29999999999995</v>
      </c>
      <c r="M26" s="18">
        <v>290.39999999999998</v>
      </c>
      <c r="N26" s="18">
        <v>147</v>
      </c>
      <c r="O26" s="18">
        <v>120.5</v>
      </c>
      <c r="P26" s="18"/>
      <c r="Q26" s="19">
        <f>M26+N26+O26</f>
        <v>557.9</v>
      </c>
      <c r="R26" s="18">
        <v>177</v>
      </c>
      <c r="S26" s="18">
        <v>160.80000000000001</v>
      </c>
      <c r="T26" s="18">
        <v>435.5</v>
      </c>
      <c r="U26" s="19">
        <f>R26+S26+T26</f>
        <v>773.3</v>
      </c>
      <c r="V26" s="4"/>
    </row>
    <row r="27" spans="1:22" s="29" customFormat="1">
      <c r="A27" s="31" t="s">
        <v>72</v>
      </c>
      <c r="B27" s="15"/>
      <c r="C27" s="19">
        <f>C28+C29</f>
        <v>8159.8</v>
      </c>
      <c r="D27" s="19">
        <f t="shared" ref="D27:U27" si="4">D29</f>
        <v>9742</v>
      </c>
      <c r="E27" s="19">
        <f t="shared" si="4"/>
        <v>425.2</v>
      </c>
      <c r="F27" s="19">
        <f t="shared" si="4"/>
        <v>686.2</v>
      </c>
      <c r="G27" s="19">
        <f t="shared" si="4"/>
        <v>762.2</v>
      </c>
      <c r="H27" s="19">
        <f t="shared" si="4"/>
        <v>1873.6000000000001</v>
      </c>
      <c r="I27" s="19">
        <f t="shared" si="4"/>
        <v>1039.3</v>
      </c>
      <c r="J27" s="19">
        <f t="shared" si="4"/>
        <v>983.6</v>
      </c>
      <c r="K27" s="19">
        <f t="shared" si="4"/>
        <v>1244.7</v>
      </c>
      <c r="L27" s="19">
        <f t="shared" si="4"/>
        <v>3267.6000000000004</v>
      </c>
      <c r="M27" s="19">
        <f t="shared" si="4"/>
        <v>1051.2</v>
      </c>
      <c r="N27" s="19">
        <f t="shared" si="4"/>
        <v>402.3</v>
      </c>
      <c r="O27" s="19">
        <f t="shared" si="4"/>
        <v>713.5</v>
      </c>
      <c r="P27" s="19">
        <f t="shared" si="4"/>
        <v>0</v>
      </c>
      <c r="Q27" s="19">
        <f t="shared" si="4"/>
        <v>2167</v>
      </c>
      <c r="R27" s="19">
        <f t="shared" si="4"/>
        <v>991.7</v>
      </c>
      <c r="S27" s="19">
        <f t="shared" si="4"/>
        <v>490.7</v>
      </c>
      <c r="T27" s="19">
        <f>T29</f>
        <v>951.4</v>
      </c>
      <c r="U27" s="19">
        <f t="shared" si="4"/>
        <v>2433.8000000000002</v>
      </c>
      <c r="V27" s="28"/>
    </row>
    <row r="28" spans="1:22">
      <c r="A28" s="30" t="s">
        <v>61</v>
      </c>
      <c r="B28" s="22" t="s">
        <v>62</v>
      </c>
      <c r="C28" s="18"/>
      <c r="D28" s="18"/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  <c r="V28" s="4"/>
    </row>
    <row r="29" spans="1:22">
      <c r="A29" s="30" t="s">
        <v>69</v>
      </c>
      <c r="B29" s="22" t="s">
        <v>70</v>
      </c>
      <c r="C29" s="18">
        <v>8159.8</v>
      </c>
      <c r="D29" s="18">
        <f>H29+L29+Q29+U29</f>
        <v>9742</v>
      </c>
      <c r="E29" s="18">
        <v>425.2</v>
      </c>
      <c r="F29" s="18">
        <v>686.2</v>
      </c>
      <c r="G29" s="18">
        <v>762.2</v>
      </c>
      <c r="H29" s="19">
        <f>E29+F29+G29</f>
        <v>1873.6000000000001</v>
      </c>
      <c r="I29" s="18">
        <v>1039.3</v>
      </c>
      <c r="J29" s="18">
        <v>983.6</v>
      </c>
      <c r="K29" s="18">
        <v>1244.7</v>
      </c>
      <c r="L29" s="19">
        <f>I29+J29+K29</f>
        <v>3267.6000000000004</v>
      </c>
      <c r="M29" s="18">
        <v>1051.2</v>
      </c>
      <c r="N29" s="18">
        <v>402.3</v>
      </c>
      <c r="O29" s="18">
        <v>713.5</v>
      </c>
      <c r="P29" s="18"/>
      <c r="Q29" s="19">
        <f>M29+N29+O29</f>
        <v>2167</v>
      </c>
      <c r="R29" s="18">
        <v>991.7</v>
      </c>
      <c r="S29" s="18">
        <v>490.7</v>
      </c>
      <c r="T29" s="18">
        <v>951.4</v>
      </c>
      <c r="U29" s="19">
        <f>R29+S29+T29</f>
        <v>2433.8000000000002</v>
      </c>
      <c r="V29" s="4"/>
    </row>
    <row r="30" spans="1:22">
      <c r="A30" s="25" t="s">
        <v>73</v>
      </c>
      <c r="B30" s="15" t="s">
        <v>74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/>
    </row>
    <row r="31" spans="1:22">
      <c r="A31" s="25" t="s">
        <v>75</v>
      </c>
      <c r="B31" s="15" t="s">
        <v>76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</row>
    <row r="32" spans="1:22">
      <c r="A32" s="31" t="s">
        <v>77</v>
      </c>
      <c r="B32" s="15" t="s">
        <v>78</v>
      </c>
      <c r="C32" s="16">
        <v>-24683.7</v>
      </c>
      <c r="D32" s="16">
        <v>-24683.7</v>
      </c>
      <c r="E32" s="16">
        <v>-1207.4000000000001</v>
      </c>
      <c r="F32" s="16">
        <f t="shared" ref="F32:U32" si="5">-F13</f>
        <v>-1370.5</v>
      </c>
      <c r="G32" s="16">
        <f t="shared" si="5"/>
        <v>-4241.1000000000004</v>
      </c>
      <c r="H32" s="16">
        <f t="shared" si="5"/>
        <v>-6819</v>
      </c>
      <c r="I32" s="16">
        <f t="shared" si="5"/>
        <v>-2803.8</v>
      </c>
      <c r="J32" s="16">
        <f t="shared" si="5"/>
        <v>-1759.5</v>
      </c>
      <c r="K32" s="16">
        <f>-K13</f>
        <v>1090</v>
      </c>
      <c r="L32" s="16">
        <f t="shared" si="5"/>
        <v>-3473.3</v>
      </c>
      <c r="M32" s="16">
        <f t="shared" si="5"/>
        <v>-4911.8999999999996</v>
      </c>
      <c r="N32" s="16">
        <f t="shared" si="5"/>
        <v>-1955.6</v>
      </c>
      <c r="O32" s="16">
        <f t="shared" si="5"/>
        <v>-1430.5</v>
      </c>
      <c r="P32" s="16">
        <f t="shared" si="5"/>
        <v>0</v>
      </c>
      <c r="Q32" s="16">
        <f t="shared" si="5"/>
        <v>-8298</v>
      </c>
      <c r="R32" s="16">
        <f t="shared" si="5"/>
        <v>-3020.5</v>
      </c>
      <c r="S32" s="16">
        <f t="shared" si="5"/>
        <v>-3245.2</v>
      </c>
      <c r="T32" s="16">
        <f t="shared" si="5"/>
        <v>-2451</v>
      </c>
      <c r="U32" s="16">
        <f t="shared" si="5"/>
        <v>-8716.6999999999989</v>
      </c>
      <c r="V32" s="4"/>
    </row>
    <row r="33" spans="1:22">
      <c r="A33" s="26" t="s">
        <v>53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  <c r="V33" s="4"/>
    </row>
    <row r="34" spans="1:22">
      <c r="A34" s="30" t="s">
        <v>79</v>
      </c>
      <c r="B34" s="22" t="s">
        <v>80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  <c r="V34" s="4"/>
    </row>
    <row r="35" spans="1:22">
      <c r="A35" s="30" t="s">
        <v>81</v>
      </c>
      <c r="B35" s="22" t="s">
        <v>82</v>
      </c>
      <c r="C35" s="18"/>
      <c r="D35" s="18"/>
      <c r="E35" s="24"/>
      <c r="F35" s="24"/>
      <c r="G35" s="24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  <c r="V35" s="4"/>
    </row>
    <row r="36" spans="1:22">
      <c r="A36" s="32" t="s">
        <v>83</v>
      </c>
      <c r="B36" s="22" t="s">
        <v>84</v>
      </c>
      <c r="C36" s="33"/>
      <c r="D36" s="18"/>
      <c r="E36" s="18"/>
      <c r="F36" s="33"/>
      <c r="G36" s="33"/>
      <c r="H36" s="19"/>
      <c r="I36" s="33"/>
      <c r="J36" s="33"/>
      <c r="K36" s="33"/>
      <c r="L36" s="19"/>
      <c r="M36" s="33"/>
      <c r="N36" s="33"/>
      <c r="O36" s="33"/>
      <c r="P36" s="18"/>
      <c r="Q36" s="19"/>
      <c r="R36" s="18"/>
      <c r="S36" s="18"/>
      <c r="T36" s="18"/>
      <c r="U36" s="19"/>
      <c r="V36" s="4"/>
    </row>
    <row r="37" spans="1:22">
      <c r="A37" s="31" t="s">
        <v>85</v>
      </c>
      <c r="B37" s="15" t="s">
        <v>86</v>
      </c>
      <c r="C37" s="16">
        <v>26272.7</v>
      </c>
      <c r="D37" s="16">
        <v>26272.7</v>
      </c>
      <c r="E37" s="16">
        <v>1301.8</v>
      </c>
      <c r="F37" s="16">
        <f t="shared" ref="F37:U37" si="6">F17</f>
        <v>2369.8000000000002</v>
      </c>
      <c r="G37" s="16">
        <f t="shared" si="6"/>
        <v>2179.5</v>
      </c>
      <c r="H37" s="16">
        <f t="shared" si="6"/>
        <v>5851.1</v>
      </c>
      <c r="I37" s="16">
        <f t="shared" si="6"/>
        <v>2891.6000000000004</v>
      </c>
      <c r="J37" s="16">
        <f t="shared" si="6"/>
        <v>2097.1999999999998</v>
      </c>
      <c r="K37" s="16">
        <f t="shared" si="6"/>
        <v>2572.8999999999996</v>
      </c>
      <c r="L37" s="16">
        <f t="shared" si="6"/>
        <v>7561.7</v>
      </c>
      <c r="M37" s="16">
        <f t="shared" si="6"/>
        <v>2108.6999999999998</v>
      </c>
      <c r="N37" s="16">
        <f t="shared" si="6"/>
        <v>1688.2</v>
      </c>
      <c r="O37" s="16">
        <f t="shared" si="6"/>
        <v>2339.5</v>
      </c>
      <c r="P37" s="16">
        <f t="shared" si="6"/>
        <v>0</v>
      </c>
      <c r="Q37" s="16">
        <f t="shared" si="6"/>
        <v>6136.4</v>
      </c>
      <c r="R37" s="16">
        <f t="shared" si="6"/>
        <v>2689.8</v>
      </c>
      <c r="S37" s="16">
        <f t="shared" si="6"/>
        <v>2034.1</v>
      </c>
      <c r="T37" s="16">
        <f t="shared" si="6"/>
        <v>4622.8999999999996</v>
      </c>
      <c r="U37" s="16">
        <f t="shared" si="6"/>
        <v>9346.8000000000011</v>
      </c>
      <c r="V37" s="4"/>
    </row>
    <row r="38" spans="1:22">
      <c r="A38" s="26" t="s">
        <v>53</v>
      </c>
      <c r="B38" s="15"/>
      <c r="C38" s="18"/>
      <c r="D38" s="18" t="s">
        <v>87</v>
      </c>
      <c r="E38" s="24"/>
      <c r="F38" s="24"/>
      <c r="G38" s="24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  <c r="V38" s="4"/>
    </row>
    <row r="39" spans="1:22">
      <c r="A39" s="26" t="s">
        <v>88</v>
      </c>
      <c r="B39" s="22" t="s">
        <v>89</v>
      </c>
      <c r="C39" s="18"/>
      <c r="D39" s="18"/>
      <c r="E39" s="24"/>
      <c r="F39" s="24"/>
      <c r="G39" s="24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  <c r="V39" s="4"/>
    </row>
    <row r="40" spans="1:22">
      <c r="A40" s="30" t="s">
        <v>90</v>
      </c>
      <c r="B40" s="22" t="s">
        <v>91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  <c r="V40" s="4"/>
    </row>
    <row r="41" spans="1:22">
      <c r="A41" s="27" t="s">
        <v>92</v>
      </c>
      <c r="B41" s="15" t="s">
        <v>93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"/>
    </row>
    <row r="42" spans="1:22">
      <c r="A42" s="34" t="s">
        <v>94</v>
      </c>
      <c r="B42" s="15" t="s">
        <v>95</v>
      </c>
      <c r="C42" s="33">
        <v>4115.7</v>
      </c>
      <c r="D42" s="18">
        <v>4115.7</v>
      </c>
      <c r="E42" s="18">
        <v>4115.7</v>
      </c>
      <c r="F42" s="18">
        <v>4021.3</v>
      </c>
      <c r="G42" s="18">
        <f t="shared" ref="G42:U42" si="7">F43</f>
        <v>3022</v>
      </c>
      <c r="H42" s="18">
        <f t="shared" si="7"/>
        <v>4803.7</v>
      </c>
      <c r="I42" s="18">
        <f t="shared" si="7"/>
        <v>4803.7</v>
      </c>
      <c r="J42" s="18">
        <f t="shared" si="7"/>
        <v>4715.8999999999996</v>
      </c>
      <c r="K42" s="18">
        <f t="shared" si="7"/>
        <v>4378.2</v>
      </c>
      <c r="L42" s="18">
        <f>K43</f>
        <v>715.30000000000018</v>
      </c>
      <c r="M42" s="18">
        <f t="shared" si="7"/>
        <v>715.3</v>
      </c>
      <c r="N42" s="18">
        <f t="shared" si="7"/>
        <v>3518.5</v>
      </c>
      <c r="O42" s="18">
        <f>N43</f>
        <v>3785.9000000000005</v>
      </c>
      <c r="P42" s="18">
        <f t="shared" si="7"/>
        <v>2876.9000000000005</v>
      </c>
      <c r="Q42" s="18">
        <f t="shared" si="7"/>
        <v>2876.9000000000005</v>
      </c>
      <c r="R42" s="18">
        <f t="shared" si="7"/>
        <v>1921.1</v>
      </c>
      <c r="S42" s="18">
        <f t="shared" si="7"/>
        <v>2251.8000000000002</v>
      </c>
      <c r="T42" s="18">
        <f t="shared" si="7"/>
        <v>3462.9</v>
      </c>
      <c r="U42" s="18">
        <f t="shared" si="7"/>
        <v>1291</v>
      </c>
      <c r="V42" s="4"/>
    </row>
    <row r="43" spans="1:22">
      <c r="A43" s="34" t="s">
        <v>96</v>
      </c>
      <c r="B43" s="15" t="s">
        <v>97</v>
      </c>
      <c r="C43" s="33">
        <v>4115.7</v>
      </c>
      <c r="D43" s="18">
        <v>4115.7</v>
      </c>
      <c r="E43" s="18">
        <v>4021.3</v>
      </c>
      <c r="F43" s="18">
        <f>F42-F32-F37</f>
        <v>3022</v>
      </c>
      <c r="G43" s="18">
        <v>4803.7</v>
      </c>
      <c r="H43" s="18">
        <v>4803.7</v>
      </c>
      <c r="I43" s="18">
        <f>I42-I32-I37</f>
        <v>4715.8999999999996</v>
      </c>
      <c r="J43" s="18">
        <f>J42-J32-J37</f>
        <v>4378.2</v>
      </c>
      <c r="K43" s="18">
        <f>K42-K32-K37</f>
        <v>715.30000000000018</v>
      </c>
      <c r="L43" s="18">
        <v>715.3</v>
      </c>
      <c r="M43" s="18">
        <f>M42-M32-M37</f>
        <v>3518.5</v>
      </c>
      <c r="N43" s="18">
        <f>N42-N32-N37</f>
        <v>3785.9000000000005</v>
      </c>
      <c r="O43" s="18">
        <f>O42-O32-O37</f>
        <v>2876.9000000000005</v>
      </c>
      <c r="P43" s="18">
        <f>P42-P32-P37</f>
        <v>2876.9000000000005</v>
      </c>
      <c r="Q43" s="18">
        <v>1921.1</v>
      </c>
      <c r="R43" s="18">
        <f>R42-R32-R37</f>
        <v>2251.8000000000002</v>
      </c>
      <c r="S43" s="18">
        <f>S42-S32-S37</f>
        <v>3462.9</v>
      </c>
      <c r="T43" s="18">
        <f>T42-T32-T37</f>
        <v>1291</v>
      </c>
      <c r="U43" s="18">
        <v>1291</v>
      </c>
      <c r="V43" s="4"/>
    </row>
    <row r="44" spans="1:22">
      <c r="A44" s="34" t="s">
        <v>98</v>
      </c>
      <c r="B44" s="15" t="s">
        <v>99</v>
      </c>
      <c r="C44" s="33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  <c r="V44" s="4"/>
    </row>
    <row r="45" spans="1:22">
      <c r="A45" s="35" t="s">
        <v>100</v>
      </c>
      <c r="B45" s="15" t="s">
        <v>101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  <c r="V45" s="4"/>
    </row>
    <row r="46" spans="1:22">
      <c r="A46" s="36"/>
      <c r="B46" s="37" t="s">
        <v>102</v>
      </c>
      <c r="C46" s="38"/>
      <c r="D46" s="38"/>
      <c r="E46" s="38"/>
      <c r="F46" s="38"/>
      <c r="G46" s="38"/>
      <c r="H46" s="39"/>
      <c r="I46" s="40"/>
      <c r="J46" s="1" t="s">
        <v>103</v>
      </c>
      <c r="K46" s="41"/>
      <c r="L46" s="36"/>
      <c r="M46" s="42"/>
      <c r="N46" s="42"/>
      <c r="O46" s="36"/>
      <c r="P46" s="36"/>
      <c r="Q46" s="36"/>
      <c r="R46" s="36"/>
      <c r="S46" s="36"/>
      <c r="T46" s="36"/>
      <c r="U46" s="36"/>
      <c r="V46" s="4"/>
    </row>
    <row r="47" spans="1:22">
      <c r="A47" s="4"/>
      <c r="B47" s="43"/>
      <c r="C47" s="43"/>
      <c r="D47" s="44"/>
      <c r="E47" s="45"/>
      <c r="F47" s="45"/>
      <c r="G47" s="45"/>
      <c r="H47" s="45"/>
      <c r="I47" s="40"/>
      <c r="J47" s="4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4"/>
      <c r="B48" s="46" t="s">
        <v>104</v>
      </c>
      <c r="C48" s="46"/>
      <c r="D48" s="46"/>
      <c r="E48" s="46"/>
      <c r="F48" s="46"/>
      <c r="G48" s="46"/>
      <c r="H48" s="46"/>
      <c r="I48" s="4"/>
      <c r="J48" s="47" t="s">
        <v>105</v>
      </c>
      <c r="K48" s="47"/>
      <c r="L48" s="4"/>
      <c r="M48" s="4"/>
      <c r="N48" s="4"/>
      <c r="O48" s="48"/>
      <c r="P48" s="4"/>
      <c r="Q48" s="4"/>
      <c r="R48" s="4"/>
      <c r="S48" s="4"/>
      <c r="T48" s="4"/>
      <c r="U48" s="4"/>
      <c r="V48" s="4"/>
    </row>
    <row r="49" spans="3:5">
      <c r="C49" s="23"/>
      <c r="E49" s="23"/>
    </row>
    <row r="50" spans="3:5">
      <c r="C50" s="23"/>
    </row>
    <row r="51" spans="3:5">
      <c r="C51" s="23"/>
    </row>
    <row r="52" spans="3:5">
      <c r="C52" s="23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2023-09-05T12:09:54Z</dcterms:modified>
</cp:coreProperties>
</file>