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P42" i="1"/>
  <c r="Q42"/>
  <c r="M42"/>
  <c r="I42"/>
  <c r="H42"/>
  <c r="N32"/>
  <c r="F32"/>
  <c r="T29"/>
  <c r="T27" s="1"/>
  <c r="P29"/>
  <c r="L29"/>
  <c r="H29"/>
  <c r="D29" s="1"/>
  <c r="D27" s="1"/>
  <c r="S27"/>
  <c r="R27"/>
  <c r="Q27"/>
  <c r="P27"/>
  <c r="O27"/>
  <c r="N27"/>
  <c r="M27"/>
  <c r="L27"/>
  <c r="K27"/>
  <c r="J27"/>
  <c r="I27"/>
  <c r="G27"/>
  <c r="G17" s="1"/>
  <c r="G37" s="1"/>
  <c r="F27"/>
  <c r="E27"/>
  <c r="C27"/>
  <c r="T26"/>
  <c r="T25" s="1"/>
  <c r="P26"/>
  <c r="P25" s="1"/>
  <c r="L26"/>
  <c r="L25" s="1"/>
  <c r="H26"/>
  <c r="S25"/>
  <c r="R25"/>
  <c r="Q25"/>
  <c r="O25"/>
  <c r="N25"/>
  <c r="M25"/>
  <c r="K25"/>
  <c r="K17" s="1"/>
  <c r="K37" s="1"/>
  <c r="J25"/>
  <c r="J17" s="1"/>
  <c r="J37" s="1"/>
  <c r="I25"/>
  <c r="G25"/>
  <c r="F25"/>
  <c r="F17" s="1"/>
  <c r="F37" s="1"/>
  <c r="E25"/>
  <c r="C25"/>
  <c r="T24"/>
  <c r="P24"/>
  <c r="L24"/>
  <c r="H24"/>
  <c r="T21"/>
  <c r="P21"/>
  <c r="L21"/>
  <c r="H21"/>
  <c r="S19"/>
  <c r="R19"/>
  <c r="R17" s="1"/>
  <c r="R37" s="1"/>
  <c r="Q19"/>
  <c r="Q17" s="1"/>
  <c r="Q37" s="1"/>
  <c r="O19"/>
  <c r="N19"/>
  <c r="M19"/>
  <c r="M17" s="1"/>
  <c r="M37" s="1"/>
  <c r="L19"/>
  <c r="K19"/>
  <c r="J19"/>
  <c r="I19"/>
  <c r="H19"/>
  <c r="G19"/>
  <c r="F19"/>
  <c r="E19"/>
  <c r="E17" s="1"/>
  <c r="C19"/>
  <c r="N17"/>
  <c r="N37" s="1"/>
  <c r="I17"/>
  <c r="I37" s="1"/>
  <c r="C17"/>
  <c r="T16"/>
  <c r="P16"/>
  <c r="L16"/>
  <c r="H16"/>
  <c r="D16" s="1"/>
  <c r="T15"/>
  <c r="T13" s="1"/>
  <c r="T32" s="1"/>
  <c r="P15"/>
  <c r="L15"/>
  <c r="H15"/>
  <c r="D15" s="1"/>
  <c r="D13" s="1"/>
  <c r="S13"/>
  <c r="S32" s="1"/>
  <c r="R13"/>
  <c r="R32" s="1"/>
  <c r="Q13"/>
  <c r="Q32" s="1"/>
  <c r="O13"/>
  <c r="O32" s="1"/>
  <c r="N13"/>
  <c r="M13"/>
  <c r="M32" s="1"/>
  <c r="M43" s="1"/>
  <c r="N42" s="1"/>
  <c r="L13"/>
  <c r="L32" s="1"/>
  <c r="K13"/>
  <c r="K32" s="1"/>
  <c r="J13"/>
  <c r="J32" s="1"/>
  <c r="I13"/>
  <c r="I32" s="1"/>
  <c r="I43" s="1"/>
  <c r="J42" s="1"/>
  <c r="G13"/>
  <c r="G32" s="1"/>
  <c r="F13"/>
  <c r="E13"/>
  <c r="C13"/>
  <c r="L17" l="1"/>
  <c r="L37" s="1"/>
  <c r="F43"/>
  <c r="G42" s="1"/>
  <c r="P13"/>
  <c r="P32" s="1"/>
  <c r="O17"/>
  <c r="O37" s="1"/>
  <c r="D21"/>
  <c r="D24"/>
  <c r="P19"/>
  <c r="P17" s="1"/>
  <c r="P37" s="1"/>
  <c r="H13"/>
  <c r="H32" s="1"/>
  <c r="S17"/>
  <c r="S37" s="1"/>
  <c r="T19"/>
  <c r="T17" s="1"/>
  <c r="T37" s="1"/>
  <c r="D26"/>
  <c r="D25" s="1"/>
  <c r="J43"/>
  <c r="K42" s="1"/>
  <c r="K43" s="1"/>
  <c r="L42" s="1"/>
  <c r="N43"/>
  <c r="O42" s="1"/>
  <c r="O43" s="1"/>
  <c r="Q43"/>
  <c r="R42" s="1"/>
  <c r="R43" s="1"/>
  <c r="S42" s="1"/>
  <c r="S43" s="1"/>
  <c r="T42" s="1"/>
  <c r="H25"/>
  <c r="H27"/>
  <c r="D19" l="1"/>
  <c r="H17"/>
  <c r="H37" s="1"/>
  <c r="D17" l="1"/>
</calcChain>
</file>

<file path=xl/sharedStrings.xml><?xml version="1.0" encoding="utf-8"?>
<sst xmlns="http://schemas.openxmlformats.org/spreadsheetml/2006/main" count="143" uniqueCount="106">
  <si>
    <t>Приложение 1</t>
  </si>
  <si>
    <t>к Порядку составления и ведения кассового плана исполнения бюджета МО Небыловское, утвержденного постановлением администрации муниципального образования Небыловское</t>
  </si>
  <si>
    <t>от 30.12.2016 № 244</t>
  </si>
  <si>
    <t>Кассовый план исполнения  бюджета муниципального образования Небыловское 2023  год</t>
  </si>
  <si>
    <t>(по состоянию на 1 апреля 2023   г.)</t>
  </si>
  <si>
    <t/>
  </si>
  <si>
    <t xml:space="preserve">Периодичность: ежемесячная </t>
  </si>
  <si>
    <t>Единица измерения: тыс.руб.</t>
  </si>
  <si>
    <t>Наименование показателя планирования</t>
  </si>
  <si>
    <t>Код строки</t>
  </si>
  <si>
    <t>Решение СНД о бюджете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</si>
  <si>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</si>
  <si>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</si>
  <si>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</si>
  <si>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</si>
  <si>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</si>
  <si>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</si>
  <si>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</si>
  <si>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</si>
  <si>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</si>
  <si>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</si>
  <si>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</si>
  <si>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</si>
  <si>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</si>
  <si>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</si>
  <si>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</si>
  <si>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</si>
  <si>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</si>
  <si>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</si>
  <si>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</si>
  <si>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</si>
  <si>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</si>
  <si>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</si>
  <si>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</si>
  <si>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</si>
  <si>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</si>
  <si>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</si>
  <si>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</si>
  <si>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</si>
  <si>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</si>
  <si>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</si>
  <si>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</si>
  <si>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</si>
  <si>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</si>
  <si>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</si>
  <si>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</si>
  <si>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</si>
  <si>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</si>
  <si>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</si>
  <si>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</si>
  <si>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</si>
  <si>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КАССОВЫЕ ПОСТУПЛЕНИЯ ПО ДОХОДАМ  -всего</t>
  </si>
  <si>
    <t>0100</t>
  </si>
  <si>
    <t xml:space="preserve"> в том числе:</t>
  </si>
  <si>
    <t>доходы (налоговые и неналоговые)</t>
  </si>
  <si>
    <t>0110</t>
  </si>
  <si>
    <t>безвозмездные поступления</t>
  </si>
  <si>
    <t>0120</t>
  </si>
  <si>
    <t>КАССОВЫЕ ВЫПЛАТЫ ПО РАСХОДАМ - всего</t>
  </si>
  <si>
    <t>0200</t>
  </si>
  <si>
    <t>Администрация муниципального образования Небыловское Юрьев-Польского района</t>
  </si>
  <si>
    <t>капитальные вложения в объекты недвижимого имущества МО  Небыловское  (по ВР 400)</t>
  </si>
  <si>
    <t>0210</t>
  </si>
  <si>
    <t>межбюджетные трансферты (по ВР 500)</t>
  </si>
  <si>
    <t>0220</t>
  </si>
  <si>
    <t>предоставление субсидий  бюджетным учреждениям МО  Небыловское и иным некоммерческим организациям (по ВР 600)</t>
  </si>
  <si>
    <t>0230</t>
  </si>
  <si>
    <t>обслуживание муниципального долга МО Небыловское  (по ВР 700)</t>
  </si>
  <si>
    <t>0240</t>
  </si>
  <si>
    <t>другие расходы</t>
  </si>
  <si>
    <t>0250</t>
  </si>
  <si>
    <t>Муниципальное казенное учреждение "Централизованная бухгалтерия муниципального образования Небыловское"</t>
  </si>
  <si>
    <t>Муниципальное казенное учреждение "Центр услуг муниципального образования Небыловское"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</si>
  <si>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</si>
  <si>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</si>
  <si>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</si>
  <si>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</si>
  <si>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</si>
  <si>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</si>
  <si>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 xml:space="preserve">привлечение муниципальных внутренних заимствований МО Небыловское </t>
  </si>
  <si>
    <t>0510</t>
  </si>
  <si>
    <t>средства от продажи акций и иных форм участия в капитале, находящихся в муниципальной собственности</t>
  </si>
  <si>
    <t>0520</t>
  </si>
  <si>
    <t>Возврат бюджетных кредитов</t>
  </si>
  <si>
    <t>0530</t>
  </si>
  <si>
    <t>Кассовые выплаты по источникам финансирования дефицита  бюджета МО Небыловское -всего</t>
  </si>
  <si>
    <t>0600</t>
  </si>
  <si>
    <t>,</t>
  </si>
  <si>
    <t xml:space="preserve">погашение муниципального внутреннего долга МО Небыловское </t>
  </si>
  <si>
    <t>0610</t>
  </si>
  <si>
    <t>Предоставление бюджетных кредитов</t>
  </si>
  <si>
    <t>0620</t>
  </si>
  <si>
    <t>РЕЗУЛЬТАТ ОПЕРАЦИЙ (без операций по управлению средствами на едином счете  бюджета МО Небыловское) (стр.0300+стр.0500-стр.0600)</t>
  </si>
  <si>
    <t>0700</t>
  </si>
  <si>
    <t>Остатки на едином счете  бюджета МО Небыловское   на начало периода (без средств от заимствования со счетов бюджетных учреждений)</t>
  </si>
  <si>
    <t>0800</t>
  </si>
  <si>
    <t>Остатки на едином счете  бюджета МО Небыловское  на конец периода (без средств от заимствования со счетов бюджетных  учреждений)</t>
  </si>
  <si>
    <t>0900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</si>
  <si>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бюджета МО город  Юрьев-Польский) (стр.0800-стр.0900)</t>
  </si>
  <si>
    <t>1000</t>
  </si>
  <si>
    <r>
      <t xml:space="preserve">СПРАВОЧНО: </t>
    </r>
    <r>
      <rPr>
        <sz val="9"/>
        <rFont val="Times New Roman"/>
        <family val="1"/>
        <charset val="204"/>
      </rPr>
      <t>Средства от заимствования со счетов бюджетных  учреждений (со счета 40601 на счет 40201)</t>
    </r>
  </si>
  <si>
    <t>1100</t>
  </si>
  <si>
    <t>Директор МКУ "ЦБ МО Небыловское"</t>
  </si>
  <si>
    <t>Е.В.Старухина</t>
  </si>
  <si>
    <t>Главный бухгалтер МКУ "ЦБ МО Небыловское"</t>
  </si>
  <si>
    <t>О.В.Егорова</t>
  </si>
</sst>
</file>

<file path=xl/styles.xml><?xml version="1.0" encoding="utf-8"?>
<styleSheet xmlns="http://schemas.openxmlformats.org/spreadsheetml/2006/main">
  <numFmts count="6"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_-* #,##0&quot;р.&quot;_-;\-* #,##0&quot;р.&quot;_-;_-* &quot;-&quot;&quot;р.&quot;_-;_-@_-"/>
  </numFmts>
  <fonts count="19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sz val="8"/>
      <name val="Times New Roman"/>
      <family val="1"/>
      <charset val="204"/>
    </font>
    <font>
      <sz val="10"/>
      <name val="Helv"/>
    </font>
    <font>
      <b/>
      <sz val="12"/>
      <name val="Times New Roman"/>
      <family val="1"/>
      <charset val="204"/>
    </font>
    <font>
      <sz val="12"/>
      <name val="Arial Cyr"/>
      <charset val="204"/>
    </font>
    <font>
      <sz val="10"/>
      <name val="Times New Roman"/>
      <family val="1"/>
      <charset val="204"/>
    </font>
    <font>
      <b/>
      <sz val="8.9499999999999993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5" fillId="0" borderId="0"/>
  </cellStyleXfs>
  <cellXfs count="46">
    <xf numFmtId="0" fontId="0" fillId="0" borderId="0" xfId="0"/>
    <xf numFmtId="0" fontId="0" fillId="2" borderId="0" xfId="0" applyFill="1"/>
    <xf numFmtId="0" fontId="4" fillId="2" borderId="0" xfId="0" applyFont="1" applyFill="1"/>
    <xf numFmtId="0" fontId="0" fillId="2" borderId="0" xfId="0" applyFont="1" applyFill="1" applyAlignment="1">
      <alignment vertical="top" wrapText="1"/>
    </xf>
    <xf numFmtId="0" fontId="6" fillId="2" borderId="0" xfId="8" applyFont="1" applyFill="1" applyAlignment="1">
      <alignment horizontal="left"/>
    </xf>
    <xf numFmtId="0" fontId="7" fillId="2" borderId="0" xfId="0" applyFont="1" applyFill="1" applyAlignment="1">
      <alignment vertical="top" wrapText="1"/>
    </xf>
    <xf numFmtId="0" fontId="6" fillId="2" borderId="0" xfId="8" applyFont="1" applyFill="1" applyAlignment="1"/>
    <xf numFmtId="0" fontId="8" fillId="2" borderId="0" xfId="8" applyFont="1" applyFill="1"/>
    <xf numFmtId="0" fontId="9" fillId="2" borderId="2" xfId="7" applyFont="1" applyFill="1" applyBorder="1" applyAlignment="1">
      <alignment horizontal="center" vertical="center" wrapText="1"/>
    </xf>
    <xf numFmtId="0" fontId="10" fillId="2" borderId="2" xfId="6" applyFont="1" applyFill="1" applyBorder="1" applyAlignment="1">
      <alignment horizontal="center" vertical="top" wrapText="1"/>
    </xf>
    <xf numFmtId="0" fontId="10" fillId="2" borderId="2" xfId="6" applyNumberFormat="1" applyFont="1" applyFill="1" applyBorder="1" applyAlignment="1">
      <alignment horizontal="center" vertical="top" wrapText="1"/>
    </xf>
    <xf numFmtId="0" fontId="10" fillId="2" borderId="2" xfId="5" applyNumberFormat="1" applyFont="1" applyFill="1" applyBorder="1" applyAlignment="1">
      <alignment horizontal="left" vertical="top" wrapText="1"/>
    </xf>
    <xf numFmtId="49" fontId="11" fillId="2" borderId="2" xfId="2" applyNumberFormat="1" applyFont="1" applyFill="1" applyBorder="1" applyAlignment="1">
      <alignment horizontal="center" vertical="top" wrapText="1"/>
    </xf>
    <xf numFmtId="164" fontId="12" fillId="2" borderId="2" xfId="4" applyNumberFormat="1" applyFont="1" applyFill="1" applyBorder="1" applyAlignment="1">
      <alignment horizontal="right" vertical="top" wrapText="1"/>
    </xf>
    <xf numFmtId="0" fontId="13" fillId="2" borderId="2" xfId="5" applyNumberFormat="1" applyFont="1" applyFill="1" applyBorder="1" applyAlignment="1">
      <alignment horizontal="left" vertical="top" wrapText="1"/>
    </xf>
    <xf numFmtId="164" fontId="8" fillId="2" borderId="2" xfId="2" applyNumberFormat="1" applyFont="1" applyFill="1" applyBorder="1" applyAlignment="1">
      <alignment horizontal="right" vertical="top" wrapText="1"/>
    </xf>
    <xf numFmtId="164" fontId="12" fillId="2" borderId="2" xfId="2" applyNumberFormat="1" applyFont="1" applyFill="1" applyBorder="1" applyAlignment="1">
      <alignment horizontal="right" vertical="top" wrapText="1"/>
    </xf>
    <xf numFmtId="164" fontId="8" fillId="2" borderId="2" xfId="4" applyNumberFormat="1" applyFont="1" applyFill="1" applyBorder="1" applyAlignment="1">
      <alignment horizontal="right" vertical="top" wrapText="1"/>
    </xf>
    <xf numFmtId="165" fontId="13" fillId="2" borderId="2" xfId="4" applyNumberFormat="1" applyFont="1" applyFill="1" applyBorder="1" applyAlignment="1">
      <alignment horizontal="left" vertical="top" wrapText="1"/>
    </xf>
    <xf numFmtId="49" fontId="13" fillId="2" borderId="2" xfId="2" applyNumberFormat="1" applyFont="1" applyFill="1" applyBorder="1" applyAlignment="1">
      <alignment horizontal="center" vertical="top" wrapText="1"/>
    </xf>
    <xf numFmtId="164" fontId="8" fillId="2" borderId="2" xfId="0" applyNumberFormat="1" applyFont="1" applyFill="1" applyBorder="1" applyAlignment="1">
      <alignment vertical="top"/>
    </xf>
    <xf numFmtId="165" fontId="10" fillId="2" borderId="2" xfId="4" applyNumberFormat="1" applyFont="1" applyFill="1" applyBorder="1" applyAlignment="1">
      <alignment horizontal="left" vertical="top" wrapText="1"/>
    </xf>
    <xf numFmtId="0" fontId="14" fillId="2" borderId="2" xfId="5" applyNumberFormat="1" applyFont="1" applyFill="1" applyBorder="1" applyAlignment="1">
      <alignment horizontal="left" vertical="top" wrapText="1"/>
    </xf>
    <xf numFmtId="0" fontId="15" fillId="2" borderId="2" xfId="5" applyNumberFormat="1" applyFont="1" applyFill="1" applyBorder="1" applyAlignment="1">
      <alignment horizontal="left" vertical="top" wrapText="1"/>
    </xf>
    <xf numFmtId="165" fontId="14" fillId="2" borderId="2" xfId="4" applyNumberFormat="1" applyFont="1" applyFill="1" applyBorder="1" applyAlignment="1">
      <alignment horizontal="left" vertical="top" wrapText="1"/>
    </xf>
    <xf numFmtId="165" fontId="15" fillId="2" borderId="2" xfId="4" applyNumberFormat="1" applyFont="1" applyFill="1" applyBorder="1" applyAlignment="1">
      <alignment horizontal="left" vertical="top" wrapText="1"/>
    </xf>
    <xf numFmtId="0" fontId="14" fillId="2" borderId="2" xfId="3" applyNumberFormat="1" applyFont="1" applyFill="1" applyBorder="1" applyAlignment="1">
      <alignment horizontal="left" vertical="top" wrapText="1"/>
    </xf>
    <xf numFmtId="164" fontId="8" fillId="2" borderId="2" xfId="1" applyNumberFormat="1" applyFont="1" applyFill="1" applyBorder="1" applyAlignment="1">
      <alignment horizontal="right" vertical="top" wrapText="1"/>
    </xf>
    <xf numFmtId="0" fontId="15" fillId="2" borderId="2" xfId="7" applyFont="1" applyFill="1" applyBorder="1" applyAlignment="1">
      <alignment horizontal="left" vertical="top" wrapText="1"/>
    </xf>
    <xf numFmtId="0" fontId="16" fillId="2" borderId="2" xfId="0" applyFont="1" applyFill="1" applyBorder="1" applyAlignment="1">
      <alignment wrapText="1"/>
    </xf>
    <xf numFmtId="0" fontId="13" fillId="2" borderId="0" xfId="0" applyFont="1" applyFill="1" applyAlignment="1">
      <alignment vertical="top" wrapText="1"/>
    </xf>
    <xf numFmtId="0" fontId="17" fillId="2" borderId="0" xfId="0" applyFont="1" applyFill="1"/>
    <xf numFmtId="0" fontId="18" fillId="2" borderId="0" xfId="8" applyFont="1" applyFill="1"/>
    <xf numFmtId="0" fontId="18" fillId="2" borderId="0" xfId="8" applyFont="1" applyFill="1" applyAlignment="1">
      <alignment horizontal="center"/>
    </xf>
    <xf numFmtId="164" fontId="13" fillId="2" borderId="0" xfId="0" applyNumberFormat="1" applyFont="1" applyFill="1" applyAlignment="1">
      <alignment vertical="top" wrapText="1"/>
    </xf>
    <xf numFmtId="0" fontId="17" fillId="2" borderId="0" xfId="0" applyFont="1" applyFill="1" applyAlignment="1">
      <alignment vertical="top" wrapText="1"/>
    </xf>
    <xf numFmtId="0" fontId="17" fillId="2" borderId="0" xfId="8" applyFont="1" applyFill="1" applyAlignment="1"/>
    <xf numFmtId="0" fontId="17" fillId="2" borderId="0" xfId="8" applyFont="1" applyFill="1"/>
    <xf numFmtId="164" fontId="0" fillId="2" borderId="0" xfId="0" applyNumberFormat="1" applyFont="1" applyFill="1" applyAlignment="1">
      <alignment vertical="top" wrapText="1"/>
    </xf>
    <xf numFmtId="164" fontId="0" fillId="2" borderId="0" xfId="0" applyNumberFormat="1" applyFill="1"/>
    <xf numFmtId="0" fontId="9" fillId="2" borderId="2" xfId="0" applyFont="1" applyFill="1" applyBorder="1" applyAlignment="1">
      <alignment horizontal="center" vertical="center" wrapText="1"/>
    </xf>
    <xf numFmtId="0" fontId="17" fillId="2" borderId="3" xfId="8" applyFont="1" applyFill="1" applyBorder="1" applyAlignment="1">
      <alignment wrapText="1"/>
    </xf>
    <xf numFmtId="0" fontId="17" fillId="2" borderId="3" xfId="0" applyFont="1" applyFill="1" applyBorder="1" applyAlignment="1"/>
    <xf numFmtId="0" fontId="17" fillId="2" borderId="0" xfId="0" applyFont="1" applyFill="1" applyAlignment="1">
      <alignment vertical="top" wrapText="1"/>
    </xf>
    <xf numFmtId="0" fontId="0" fillId="2" borderId="0" xfId="0" applyFill="1" applyAlignment="1">
      <alignment vertical="top" wrapText="1"/>
    </xf>
    <xf numFmtId="0" fontId="4" fillId="2" borderId="0" xfId="0" applyFont="1" applyFill="1" applyAlignment="1">
      <alignment wrapText="1"/>
    </xf>
  </cellXfs>
  <cellStyles count="9">
    <cellStyle name="Денежный" xfId="3" builtinId="4"/>
    <cellStyle name="Денежный [0]" xfId="4" builtinId="7"/>
    <cellStyle name="Заголовок 1" xfId="7" builtinId="16"/>
    <cellStyle name="Название" xfId="6" builtinId="15"/>
    <cellStyle name="Обычный" xfId="0" builtinId="0"/>
    <cellStyle name="Обычный_Лист1" xfId="8"/>
    <cellStyle name="Процентный" xfId="5" builtinId="5"/>
    <cellStyle name="Финансовый" xfId="1" builtinId="3"/>
    <cellStyle name="Финансовый [0]" xfId="2" builtin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2"/>
  <sheetViews>
    <sheetView tabSelected="1" workbookViewId="0">
      <selection activeCell="H44" sqref="H44"/>
    </sheetView>
  </sheetViews>
  <sheetFormatPr defaultRowHeight="15"/>
  <cols>
    <col min="1" max="1" width="34.7109375" customWidth="1"/>
  </cols>
  <sheetData>
    <row r="1" spans="1:20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" t="s">
        <v>0</v>
      </c>
      <c r="Q1" s="2"/>
      <c r="R1" s="2"/>
      <c r="S1" s="2"/>
      <c r="T1" s="2"/>
    </row>
    <row r="2" spans="1:20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45" t="s">
        <v>1</v>
      </c>
      <c r="Q2" s="45"/>
      <c r="R2" s="45"/>
      <c r="S2" s="45"/>
      <c r="T2" s="45"/>
    </row>
    <row r="3" spans="1:20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2" t="s">
        <v>2</v>
      </c>
      <c r="Q3" s="2"/>
      <c r="R3" s="2"/>
      <c r="S3" s="2"/>
      <c r="T3" s="2"/>
    </row>
    <row r="4" spans="1:20" ht="15.75">
      <c r="A4" s="3"/>
      <c r="B4" s="3"/>
      <c r="C4" s="3"/>
      <c r="D4" s="4" t="s">
        <v>3</v>
      </c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3"/>
      <c r="Q4" s="3"/>
      <c r="R4" s="3"/>
      <c r="S4" s="3"/>
      <c r="T4" s="3"/>
    </row>
    <row r="5" spans="1:20" ht="15.75">
      <c r="A5" s="3"/>
      <c r="B5" s="3"/>
      <c r="C5" s="3"/>
      <c r="D5" s="6" t="s">
        <v>4</v>
      </c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3"/>
      <c r="Q5" s="3"/>
      <c r="R5" s="3"/>
      <c r="S5" s="3"/>
      <c r="T5" s="3"/>
    </row>
    <row r="6" spans="1:20">
      <c r="A6" s="3" t="s">
        <v>5</v>
      </c>
      <c r="B6" s="3"/>
      <c r="C6" s="3"/>
      <c r="D6" s="7" t="s">
        <v>6</v>
      </c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>
      <c r="A7" s="3"/>
      <c r="B7" s="3"/>
      <c r="C7" s="3"/>
      <c r="D7" s="7" t="s">
        <v>7</v>
      </c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</row>
    <row r="8" spans="1:20">
      <c r="A8" s="3"/>
      <c r="B8" s="3"/>
      <c r="C8" s="3"/>
      <c r="D8" s="7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</row>
    <row r="9" spans="1:20">
      <c r="A9" s="40" t="s">
        <v>8</v>
      </c>
      <c r="B9" s="40" t="s">
        <v>9</v>
      </c>
      <c r="C9" s="40" t="s">
        <v>10</v>
      </c>
      <c r="D9" s="40" t="s">
        <v>11</v>
      </c>
      <c r="E9" s="40" t="s">
        <v>12</v>
      </c>
      <c r="F9" s="40"/>
      <c r="G9" s="40"/>
      <c r="H9" s="40" t="s">
        <v>13</v>
      </c>
      <c r="I9" s="40" t="s">
        <v>14</v>
      </c>
      <c r="J9" s="40"/>
      <c r="K9" s="40"/>
      <c r="L9" s="40" t="s">
        <v>15</v>
      </c>
      <c r="M9" s="40" t="s">
        <v>16</v>
      </c>
      <c r="N9" s="40"/>
      <c r="O9" s="40"/>
      <c r="P9" s="40" t="s">
        <v>17</v>
      </c>
      <c r="Q9" s="40" t="s">
        <v>18</v>
      </c>
      <c r="R9" s="40"/>
      <c r="S9" s="40"/>
      <c r="T9" s="40" t="s">
        <v>19</v>
      </c>
    </row>
    <row r="10" spans="1:20">
      <c r="A10" s="40" t="s">
        <v>5</v>
      </c>
      <c r="B10" s="40" t="s">
        <v>5</v>
      </c>
      <c r="C10" s="40" t="s">
        <v>5</v>
      </c>
      <c r="D10" s="40" t="s">
        <v>5</v>
      </c>
      <c r="E10" s="40" t="s">
        <v>5</v>
      </c>
      <c r="F10" s="40" t="s">
        <v>5</v>
      </c>
      <c r="G10" s="40" t="s">
        <v>5</v>
      </c>
      <c r="H10" s="40" t="s">
        <v>5</v>
      </c>
      <c r="I10" s="40" t="s">
        <v>5</v>
      </c>
      <c r="J10" s="40" t="s">
        <v>5</v>
      </c>
      <c r="K10" s="40" t="s">
        <v>5</v>
      </c>
      <c r="L10" s="40" t="s">
        <v>5</v>
      </c>
      <c r="M10" s="40" t="s">
        <v>5</v>
      </c>
      <c r="N10" s="40" t="s">
        <v>5</v>
      </c>
      <c r="O10" s="40" t="s">
        <v>5</v>
      </c>
      <c r="P10" s="40" t="s">
        <v>5</v>
      </c>
      <c r="Q10" s="40" t="s">
        <v>5</v>
      </c>
      <c r="R10" s="40" t="s">
        <v>5</v>
      </c>
      <c r="S10" s="40" t="s">
        <v>5</v>
      </c>
      <c r="T10" s="40" t="s">
        <v>5</v>
      </c>
    </row>
    <row r="11" spans="1:20">
      <c r="A11" s="40" t="s">
        <v>5</v>
      </c>
      <c r="B11" s="40" t="s">
        <v>5</v>
      </c>
      <c r="C11" s="40" t="s">
        <v>5</v>
      </c>
      <c r="D11" s="40" t="s">
        <v>5</v>
      </c>
      <c r="E11" s="8" t="s">
        <v>20</v>
      </c>
      <c r="F11" s="8" t="s">
        <v>21</v>
      </c>
      <c r="G11" s="8" t="s">
        <v>22</v>
      </c>
      <c r="H11" s="40" t="s">
        <v>5</v>
      </c>
      <c r="I11" s="8" t="s">
        <v>23</v>
      </c>
      <c r="J11" s="8" t="s">
        <v>24</v>
      </c>
      <c r="K11" s="8" t="s">
        <v>25</v>
      </c>
      <c r="L11" s="40" t="s">
        <v>5</v>
      </c>
      <c r="M11" s="8" t="s">
        <v>26</v>
      </c>
      <c r="N11" s="8" t="s">
        <v>27</v>
      </c>
      <c r="O11" s="8" t="s">
        <v>28</v>
      </c>
      <c r="P11" s="40" t="s">
        <v>5</v>
      </c>
      <c r="Q11" s="8" t="s">
        <v>29</v>
      </c>
      <c r="R11" s="8" t="s">
        <v>30</v>
      </c>
      <c r="S11" s="8" t="s">
        <v>31</v>
      </c>
      <c r="T11" s="40" t="s">
        <v>5</v>
      </c>
    </row>
    <row r="12" spans="1:20">
      <c r="A12" s="9" t="s">
        <v>32</v>
      </c>
      <c r="B12" s="9" t="s">
        <v>33</v>
      </c>
      <c r="C12" s="9" t="s">
        <v>34</v>
      </c>
      <c r="D12" s="10">
        <v>4</v>
      </c>
      <c r="E12" s="9" t="s">
        <v>35</v>
      </c>
      <c r="F12" s="9" t="s">
        <v>36</v>
      </c>
      <c r="G12" s="9" t="s">
        <v>37</v>
      </c>
      <c r="H12" s="9" t="s">
        <v>38</v>
      </c>
      <c r="I12" s="9" t="s">
        <v>39</v>
      </c>
      <c r="J12" s="9" t="s">
        <v>40</v>
      </c>
      <c r="K12" s="9" t="s">
        <v>41</v>
      </c>
      <c r="L12" s="9" t="s">
        <v>42</v>
      </c>
      <c r="M12" s="9" t="s">
        <v>43</v>
      </c>
      <c r="N12" s="9" t="s">
        <v>44</v>
      </c>
      <c r="O12" s="9" t="s">
        <v>45</v>
      </c>
      <c r="P12" s="9" t="s">
        <v>46</v>
      </c>
      <c r="Q12" s="9" t="s">
        <v>47</v>
      </c>
      <c r="R12" s="9" t="s">
        <v>48</v>
      </c>
      <c r="S12" s="9" t="s">
        <v>49</v>
      </c>
      <c r="T12" s="9" t="s">
        <v>50</v>
      </c>
    </row>
    <row r="13" spans="1:20" ht="21.75" customHeight="1">
      <c r="A13" s="11" t="s">
        <v>51</v>
      </c>
      <c r="B13" s="12" t="s">
        <v>52</v>
      </c>
      <c r="C13" s="13">
        <f>C15+C16</f>
        <v>24683.7</v>
      </c>
      <c r="D13" s="13">
        <f>D15+D16</f>
        <v>25030.2</v>
      </c>
      <c r="E13" s="13">
        <f t="shared" ref="E13:T13" si="0">E15+E16</f>
        <v>1207.4000000000001</v>
      </c>
      <c r="F13" s="13">
        <f t="shared" si="0"/>
        <v>1370.5</v>
      </c>
      <c r="G13" s="13">
        <f t="shared" si="0"/>
        <v>4241.1000000000004</v>
      </c>
      <c r="H13" s="13">
        <f t="shared" si="0"/>
        <v>6819</v>
      </c>
      <c r="I13" s="13">
        <f t="shared" si="0"/>
        <v>1375.9</v>
      </c>
      <c r="J13" s="13">
        <f t="shared" si="0"/>
        <v>1125.5</v>
      </c>
      <c r="K13" s="13">
        <f t="shared" si="0"/>
        <v>1295.5</v>
      </c>
      <c r="L13" s="13">
        <f t="shared" si="0"/>
        <v>3796.9</v>
      </c>
      <c r="M13" s="13">
        <f t="shared" si="0"/>
        <v>3641</v>
      </c>
      <c r="N13" s="13">
        <f t="shared" si="0"/>
        <v>1243.0999999999999</v>
      </c>
      <c r="O13" s="13">
        <f t="shared" si="0"/>
        <v>1430.5</v>
      </c>
      <c r="P13" s="13">
        <f t="shared" si="0"/>
        <v>6314.6</v>
      </c>
      <c r="Q13" s="13">
        <f t="shared" si="0"/>
        <v>3020.5</v>
      </c>
      <c r="R13" s="13">
        <f t="shared" si="0"/>
        <v>3245.2</v>
      </c>
      <c r="S13" s="13">
        <f t="shared" si="0"/>
        <v>1834</v>
      </c>
      <c r="T13" s="13">
        <f t="shared" si="0"/>
        <v>8099.7</v>
      </c>
    </row>
    <row r="14" spans="1:20" ht="17.25" customHeight="1">
      <c r="A14" s="14" t="s">
        <v>53</v>
      </c>
      <c r="B14" s="12"/>
      <c r="C14" s="13"/>
      <c r="D14" s="15"/>
      <c r="E14" s="15"/>
      <c r="F14" s="15"/>
      <c r="G14" s="15"/>
      <c r="H14" s="16"/>
      <c r="I14" s="17"/>
      <c r="J14" s="17"/>
      <c r="K14" s="17"/>
      <c r="L14" s="16"/>
      <c r="M14" s="17"/>
      <c r="N14" s="17"/>
      <c r="O14" s="17"/>
      <c r="P14" s="16"/>
      <c r="Q14" s="17"/>
      <c r="R14" s="17"/>
      <c r="S14" s="17"/>
      <c r="T14" s="16"/>
    </row>
    <row r="15" spans="1:20" ht="18" customHeight="1">
      <c r="A15" s="18" t="s">
        <v>54</v>
      </c>
      <c r="B15" s="19" t="s">
        <v>55</v>
      </c>
      <c r="C15" s="15">
        <v>15890</v>
      </c>
      <c r="D15" s="15">
        <f>H15+L15+P15+T15</f>
        <v>15890</v>
      </c>
      <c r="E15" s="15">
        <v>453.3</v>
      </c>
      <c r="F15" s="15">
        <v>139.9</v>
      </c>
      <c r="G15" s="15">
        <v>3610.6</v>
      </c>
      <c r="H15" s="16">
        <f>E15+F15+G15</f>
        <v>4203.8</v>
      </c>
      <c r="I15" s="15">
        <v>1042.2</v>
      </c>
      <c r="J15" s="15">
        <v>400</v>
      </c>
      <c r="K15" s="15">
        <v>570</v>
      </c>
      <c r="L15" s="16">
        <f>I15+J15+K15</f>
        <v>2012.2</v>
      </c>
      <c r="M15" s="15">
        <v>2569</v>
      </c>
      <c r="N15" s="15">
        <v>502</v>
      </c>
      <c r="O15" s="15">
        <v>705</v>
      </c>
      <c r="P15" s="16">
        <f>M15+N15+O15</f>
        <v>3776</v>
      </c>
      <c r="Q15" s="15">
        <v>2295</v>
      </c>
      <c r="R15" s="15">
        <v>2500</v>
      </c>
      <c r="S15" s="15">
        <v>1103</v>
      </c>
      <c r="T15" s="16">
        <f>Q15+R15+S15</f>
        <v>5898</v>
      </c>
    </row>
    <row r="16" spans="1:20" ht="15.75" customHeight="1">
      <c r="A16" s="18" t="s">
        <v>56</v>
      </c>
      <c r="B16" s="19" t="s">
        <v>57</v>
      </c>
      <c r="C16" s="15">
        <v>8793.7000000000007</v>
      </c>
      <c r="D16" s="15">
        <f>H16+L16+P16+T16</f>
        <v>9140.2000000000007</v>
      </c>
      <c r="E16" s="20">
        <v>754.1</v>
      </c>
      <c r="F16" s="20">
        <v>1230.5999999999999</v>
      </c>
      <c r="G16" s="20">
        <v>630.5</v>
      </c>
      <c r="H16" s="16">
        <f>E16+F16+G16</f>
        <v>2615.1999999999998</v>
      </c>
      <c r="I16" s="15">
        <v>333.7</v>
      </c>
      <c r="J16" s="15">
        <v>725.5</v>
      </c>
      <c r="K16" s="15">
        <v>725.5</v>
      </c>
      <c r="L16" s="16">
        <f>I16+J16+K16</f>
        <v>1784.7</v>
      </c>
      <c r="M16" s="15">
        <v>1072</v>
      </c>
      <c r="N16" s="15">
        <v>741.1</v>
      </c>
      <c r="O16" s="15">
        <v>725.5</v>
      </c>
      <c r="P16" s="16">
        <f>M16+N16+O16</f>
        <v>2538.6</v>
      </c>
      <c r="Q16" s="15">
        <v>725.5</v>
      </c>
      <c r="R16" s="15">
        <v>745.2</v>
      </c>
      <c r="S16" s="15">
        <v>731</v>
      </c>
      <c r="T16" s="16">
        <f>Q16+R16+S16</f>
        <v>2201.6999999999998</v>
      </c>
    </row>
    <row r="17" spans="1:20" ht="21.75" customHeight="1">
      <c r="A17" s="21" t="s">
        <v>58</v>
      </c>
      <c r="B17" s="12" t="s">
        <v>59</v>
      </c>
      <c r="C17" s="16">
        <f>C19+C25+C27</f>
        <v>26272.7</v>
      </c>
      <c r="D17" s="16">
        <f>H17+L17+P17+T17</f>
        <v>26619.200000000001</v>
      </c>
      <c r="E17" s="16">
        <f>E19+E25+E27</f>
        <v>1301.8000000000002</v>
      </c>
      <c r="F17" s="16">
        <f t="shared" ref="F17:T17" si="1">F19+F25+F27</f>
        <v>2369.8000000000002</v>
      </c>
      <c r="G17" s="16">
        <f t="shared" si="1"/>
        <v>2179.5</v>
      </c>
      <c r="H17" s="16">
        <f t="shared" si="1"/>
        <v>5851.1</v>
      </c>
      <c r="I17" s="16">
        <f t="shared" si="1"/>
        <v>2116.1</v>
      </c>
      <c r="J17" s="16">
        <f t="shared" si="1"/>
        <v>2143.6</v>
      </c>
      <c r="K17" s="16">
        <f t="shared" si="1"/>
        <v>2021.1</v>
      </c>
      <c r="L17" s="16">
        <f t="shared" si="1"/>
        <v>6280.8</v>
      </c>
      <c r="M17" s="16">
        <f t="shared" si="1"/>
        <v>2687.5</v>
      </c>
      <c r="N17" s="16">
        <f t="shared" si="1"/>
        <v>1436</v>
      </c>
      <c r="O17" s="16">
        <f t="shared" si="1"/>
        <v>2385.3000000000002</v>
      </c>
      <c r="P17" s="16">
        <f t="shared" si="1"/>
        <v>6508.8</v>
      </c>
      <c r="Q17" s="16">
        <f t="shared" si="1"/>
        <v>3167</v>
      </c>
      <c r="R17" s="16">
        <f t="shared" si="1"/>
        <v>2034.1</v>
      </c>
      <c r="S17" s="16">
        <f t="shared" si="1"/>
        <v>2777.4</v>
      </c>
      <c r="T17" s="16">
        <f t="shared" si="1"/>
        <v>7978.5</v>
      </c>
    </row>
    <row r="18" spans="1:20" ht="15.75" customHeight="1">
      <c r="A18" s="22" t="s">
        <v>53</v>
      </c>
      <c r="B18" s="12"/>
      <c r="C18" s="15"/>
      <c r="D18" s="15"/>
      <c r="E18" s="15"/>
      <c r="F18" s="15"/>
      <c r="G18" s="15"/>
      <c r="H18" s="16"/>
      <c r="I18" s="15"/>
      <c r="J18" s="15"/>
      <c r="K18" s="15"/>
      <c r="L18" s="16"/>
      <c r="M18" s="15"/>
      <c r="N18" s="15"/>
      <c r="O18" s="15"/>
      <c r="P18" s="16"/>
      <c r="Q18" s="15"/>
      <c r="R18" s="15"/>
      <c r="S18" s="15"/>
      <c r="T18" s="16"/>
    </row>
    <row r="19" spans="1:20" ht="40.5" customHeight="1">
      <c r="A19" s="23" t="s">
        <v>60</v>
      </c>
      <c r="B19" s="12"/>
      <c r="C19" s="16">
        <f>C21+C22+C20+C23+C24</f>
        <v>16039.9</v>
      </c>
      <c r="D19" s="15">
        <f>H19+L19+P19+T19</f>
        <v>16039.899999999998</v>
      </c>
      <c r="E19" s="16">
        <f t="shared" ref="E19:T19" si="2">E24+E21</f>
        <v>845.40000000000009</v>
      </c>
      <c r="F19" s="16">
        <f t="shared" si="2"/>
        <v>1452</v>
      </c>
      <c r="G19" s="16">
        <f t="shared" si="2"/>
        <v>1311.6</v>
      </c>
      <c r="H19" s="16">
        <f t="shared" si="2"/>
        <v>3609</v>
      </c>
      <c r="I19" s="16">
        <f t="shared" si="2"/>
        <v>1346</v>
      </c>
      <c r="J19" s="16">
        <f t="shared" si="2"/>
        <v>1190.9000000000001</v>
      </c>
      <c r="K19" s="16">
        <f t="shared" si="2"/>
        <v>1176.5</v>
      </c>
      <c r="L19" s="16">
        <f t="shared" si="2"/>
        <v>3713.3999999999996</v>
      </c>
      <c r="M19" s="16">
        <f t="shared" si="2"/>
        <v>1530.8</v>
      </c>
      <c r="N19" s="16">
        <f t="shared" si="2"/>
        <v>987.7</v>
      </c>
      <c r="O19" s="16">
        <f t="shared" si="2"/>
        <v>1295.7</v>
      </c>
      <c r="P19" s="16">
        <f t="shared" si="2"/>
        <v>3814.2</v>
      </c>
      <c r="Q19" s="16">
        <f t="shared" si="2"/>
        <v>1998.3</v>
      </c>
      <c r="R19" s="16">
        <f t="shared" si="2"/>
        <v>1382.6</v>
      </c>
      <c r="S19" s="16">
        <f t="shared" si="2"/>
        <v>1522.4</v>
      </c>
      <c r="T19" s="16">
        <f t="shared" si="2"/>
        <v>4903.2999999999993</v>
      </c>
    </row>
    <row r="20" spans="1:20" ht="42.75" customHeight="1">
      <c r="A20" s="24" t="s">
        <v>61</v>
      </c>
      <c r="B20" s="19" t="s">
        <v>62</v>
      </c>
      <c r="C20" s="15"/>
      <c r="D20" s="15"/>
      <c r="E20" s="15"/>
      <c r="F20" s="15"/>
      <c r="G20" s="15"/>
      <c r="H20" s="16"/>
      <c r="I20" s="15"/>
      <c r="J20" s="15"/>
      <c r="K20" s="15"/>
      <c r="L20" s="16"/>
      <c r="M20" s="15"/>
      <c r="N20" s="15"/>
      <c r="O20" s="15"/>
      <c r="P20" s="16"/>
      <c r="Q20" s="15"/>
      <c r="R20" s="15"/>
      <c r="S20" s="15"/>
      <c r="T20" s="16"/>
    </row>
    <row r="21" spans="1:20" ht="18" customHeight="1">
      <c r="A21" s="24" t="s">
        <v>63</v>
      </c>
      <c r="B21" s="19" t="s">
        <v>64</v>
      </c>
      <c r="C21" s="15">
        <v>10645.4</v>
      </c>
      <c r="D21" s="15">
        <f>H21+L21+P21+T21</f>
        <v>10645.4</v>
      </c>
      <c r="E21" s="15">
        <v>751.2</v>
      </c>
      <c r="F21" s="15">
        <v>1085.5999999999999</v>
      </c>
      <c r="G21" s="15">
        <v>1058.5</v>
      </c>
      <c r="H21" s="16">
        <f>E21+F21+G21</f>
        <v>2895.3</v>
      </c>
      <c r="I21" s="15">
        <v>926.7</v>
      </c>
      <c r="J21" s="15">
        <v>683.5</v>
      </c>
      <c r="K21" s="15">
        <v>636.5</v>
      </c>
      <c r="L21" s="16">
        <f>I21+J21+K21</f>
        <v>2246.6999999999998</v>
      </c>
      <c r="M21" s="15">
        <v>650.79999999999995</v>
      </c>
      <c r="N21" s="15">
        <v>637.70000000000005</v>
      </c>
      <c r="O21" s="15">
        <v>841.7</v>
      </c>
      <c r="P21" s="16">
        <f>M21+N21+O21</f>
        <v>2130.1999999999998</v>
      </c>
      <c r="Q21" s="15">
        <v>1544.3</v>
      </c>
      <c r="R21" s="15">
        <v>838.7</v>
      </c>
      <c r="S21" s="15">
        <v>990.2</v>
      </c>
      <c r="T21" s="16">
        <f>Q21+R21+S21</f>
        <v>3373.2</v>
      </c>
    </row>
    <row r="22" spans="1:20" ht="41.25" customHeight="1">
      <c r="A22" s="24" t="s">
        <v>65</v>
      </c>
      <c r="B22" s="19" t="s">
        <v>66</v>
      </c>
      <c r="C22" s="15"/>
      <c r="D22" s="15"/>
      <c r="E22" s="15"/>
      <c r="F22" s="15"/>
      <c r="G22" s="15"/>
      <c r="H22" s="16"/>
      <c r="I22" s="15"/>
      <c r="J22" s="15"/>
      <c r="K22" s="15"/>
      <c r="L22" s="16"/>
      <c r="M22" s="15"/>
      <c r="N22" s="15"/>
      <c r="O22" s="15"/>
      <c r="P22" s="16"/>
      <c r="Q22" s="15"/>
      <c r="R22" s="15"/>
      <c r="S22" s="15"/>
      <c r="T22" s="16"/>
    </row>
    <row r="23" spans="1:20" ht="27" customHeight="1">
      <c r="A23" s="24" t="s">
        <v>67</v>
      </c>
      <c r="B23" s="19" t="s">
        <v>68</v>
      </c>
      <c r="C23" s="15"/>
      <c r="D23" s="15"/>
      <c r="E23" s="15"/>
      <c r="F23" s="15"/>
      <c r="G23" s="15"/>
      <c r="H23" s="16"/>
      <c r="I23" s="15"/>
      <c r="J23" s="15"/>
      <c r="K23" s="15"/>
      <c r="L23" s="16"/>
      <c r="M23" s="15"/>
      <c r="N23" s="15"/>
      <c r="O23" s="15"/>
      <c r="P23" s="16"/>
      <c r="Q23" s="15"/>
      <c r="R23" s="15"/>
      <c r="S23" s="15"/>
      <c r="T23" s="16"/>
    </row>
    <row r="24" spans="1:20" ht="17.25" customHeight="1">
      <c r="A24" s="24" t="s">
        <v>69</v>
      </c>
      <c r="B24" s="19" t="s">
        <v>70</v>
      </c>
      <c r="C24" s="15">
        <v>5394.5</v>
      </c>
      <c r="D24" s="15">
        <f>H24+L24+P24+T24</f>
        <v>5394.5</v>
      </c>
      <c r="E24" s="15">
        <v>94.2</v>
      </c>
      <c r="F24" s="15">
        <v>366.4</v>
      </c>
      <c r="G24" s="15">
        <v>253.1</v>
      </c>
      <c r="H24" s="16">
        <f>E24+F24+G24</f>
        <v>713.69999999999993</v>
      </c>
      <c r="I24" s="15">
        <v>419.3</v>
      </c>
      <c r="J24" s="15">
        <v>507.4</v>
      </c>
      <c r="K24" s="15">
        <v>540</v>
      </c>
      <c r="L24" s="16">
        <f>I24+J24+K24</f>
        <v>1466.7</v>
      </c>
      <c r="M24" s="15">
        <v>880</v>
      </c>
      <c r="N24" s="15">
        <v>350</v>
      </c>
      <c r="O24" s="15">
        <v>454</v>
      </c>
      <c r="P24" s="16">
        <f>M24+N24+O24</f>
        <v>1684</v>
      </c>
      <c r="Q24" s="15">
        <v>454</v>
      </c>
      <c r="R24" s="15">
        <v>543.9</v>
      </c>
      <c r="S24" s="15">
        <v>532.20000000000005</v>
      </c>
      <c r="T24" s="16">
        <f>Q24+R24+S24</f>
        <v>1530.1</v>
      </c>
    </row>
    <row r="25" spans="1:20" ht="52.5" customHeight="1">
      <c r="A25" s="25" t="s">
        <v>71</v>
      </c>
      <c r="B25" s="12"/>
      <c r="C25" s="16">
        <f>C26</f>
        <v>2073</v>
      </c>
      <c r="D25" s="16">
        <f>D26</f>
        <v>2073</v>
      </c>
      <c r="E25" s="16">
        <f t="shared" ref="E25:T25" si="3">E26</f>
        <v>31.2</v>
      </c>
      <c r="F25" s="16">
        <f t="shared" si="3"/>
        <v>231.6</v>
      </c>
      <c r="G25" s="16">
        <f t="shared" si="3"/>
        <v>105.7</v>
      </c>
      <c r="H25" s="16">
        <f t="shared" si="3"/>
        <v>368.5</v>
      </c>
      <c r="I25" s="16">
        <f>I26</f>
        <v>146.5</v>
      </c>
      <c r="J25" s="16">
        <f t="shared" si="3"/>
        <v>154.6</v>
      </c>
      <c r="K25" s="16">
        <f t="shared" si="3"/>
        <v>177</v>
      </c>
      <c r="L25" s="16">
        <f t="shared" si="3"/>
        <v>478.1</v>
      </c>
      <c r="M25" s="16">
        <f t="shared" si="3"/>
        <v>207</v>
      </c>
      <c r="N25" s="16">
        <f t="shared" si="3"/>
        <v>172</v>
      </c>
      <c r="O25" s="16">
        <f t="shared" si="3"/>
        <v>176.1</v>
      </c>
      <c r="P25" s="16">
        <f t="shared" si="3"/>
        <v>555.1</v>
      </c>
      <c r="Q25" s="16">
        <f>Q26</f>
        <v>177</v>
      </c>
      <c r="R25" s="16">
        <f t="shared" si="3"/>
        <v>160.80000000000001</v>
      </c>
      <c r="S25" s="16">
        <f t="shared" si="3"/>
        <v>333.5</v>
      </c>
      <c r="T25" s="16">
        <f t="shared" si="3"/>
        <v>671.3</v>
      </c>
    </row>
    <row r="26" spans="1:20" ht="16.5" customHeight="1">
      <c r="A26" s="24" t="s">
        <v>69</v>
      </c>
      <c r="B26" s="19" t="s">
        <v>70</v>
      </c>
      <c r="C26" s="15">
        <v>2073</v>
      </c>
      <c r="D26" s="15">
        <f>H26+L26+P26+T26</f>
        <v>2073</v>
      </c>
      <c r="E26" s="15">
        <v>31.2</v>
      </c>
      <c r="F26" s="15">
        <v>231.6</v>
      </c>
      <c r="G26" s="15">
        <v>105.7</v>
      </c>
      <c r="H26" s="16">
        <f>E26+F26+G26</f>
        <v>368.5</v>
      </c>
      <c r="I26" s="15">
        <v>146.5</v>
      </c>
      <c r="J26" s="15">
        <v>154.6</v>
      </c>
      <c r="K26" s="15">
        <v>177</v>
      </c>
      <c r="L26" s="16">
        <f>I26+J26+K26</f>
        <v>478.1</v>
      </c>
      <c r="M26" s="15">
        <v>207</v>
      </c>
      <c r="N26" s="15">
        <v>172</v>
      </c>
      <c r="O26" s="15">
        <v>176.1</v>
      </c>
      <c r="P26" s="16">
        <f>M26+N26+O26</f>
        <v>555.1</v>
      </c>
      <c r="Q26" s="15">
        <v>177</v>
      </c>
      <c r="R26" s="15">
        <v>160.80000000000001</v>
      </c>
      <c r="S26" s="15">
        <v>333.5</v>
      </c>
      <c r="T26" s="16">
        <f>Q26+R26+S26</f>
        <v>671.3</v>
      </c>
    </row>
    <row r="27" spans="1:20" ht="39.75" customHeight="1">
      <c r="A27" s="25" t="s">
        <v>72</v>
      </c>
      <c r="B27" s="12"/>
      <c r="C27" s="16">
        <f>C28+C29</f>
        <v>8159.8</v>
      </c>
      <c r="D27" s="16">
        <f>D29</f>
        <v>8506.3000000000011</v>
      </c>
      <c r="E27" s="16">
        <f t="shared" ref="E27:T27" si="4">E29</f>
        <v>425.2</v>
      </c>
      <c r="F27" s="16">
        <f t="shared" si="4"/>
        <v>686.2</v>
      </c>
      <c r="G27" s="16">
        <f t="shared" si="4"/>
        <v>762.2</v>
      </c>
      <c r="H27" s="16">
        <f t="shared" si="4"/>
        <v>1873.6000000000001</v>
      </c>
      <c r="I27" s="16">
        <f t="shared" si="4"/>
        <v>623.6</v>
      </c>
      <c r="J27" s="16">
        <f t="shared" si="4"/>
        <v>798.1</v>
      </c>
      <c r="K27" s="16">
        <f t="shared" si="4"/>
        <v>667.6</v>
      </c>
      <c r="L27" s="16">
        <f t="shared" si="4"/>
        <v>2089.3000000000002</v>
      </c>
      <c r="M27" s="16">
        <f t="shared" si="4"/>
        <v>949.7</v>
      </c>
      <c r="N27" s="16">
        <f t="shared" si="4"/>
        <v>276.3</v>
      </c>
      <c r="O27" s="16">
        <f t="shared" si="4"/>
        <v>913.5</v>
      </c>
      <c r="P27" s="16">
        <f t="shared" si="4"/>
        <v>2139.5</v>
      </c>
      <c r="Q27" s="16">
        <f t="shared" si="4"/>
        <v>991.7</v>
      </c>
      <c r="R27" s="16">
        <f t="shared" si="4"/>
        <v>490.7</v>
      </c>
      <c r="S27" s="16">
        <f t="shared" si="4"/>
        <v>921.5</v>
      </c>
      <c r="T27" s="16">
        <f t="shared" si="4"/>
        <v>2403.9</v>
      </c>
    </row>
    <row r="28" spans="1:20" ht="39.75" customHeight="1">
      <c r="A28" s="24" t="s">
        <v>61</v>
      </c>
      <c r="B28" s="19" t="s">
        <v>62</v>
      </c>
      <c r="C28" s="15"/>
      <c r="D28" s="15"/>
      <c r="E28" s="15"/>
      <c r="F28" s="15"/>
      <c r="G28" s="15"/>
      <c r="H28" s="16"/>
      <c r="I28" s="15"/>
      <c r="J28" s="15"/>
      <c r="K28" s="15"/>
      <c r="L28" s="16"/>
      <c r="M28" s="15"/>
      <c r="N28" s="15"/>
      <c r="O28" s="15"/>
      <c r="P28" s="16"/>
      <c r="Q28" s="15"/>
      <c r="R28" s="15"/>
      <c r="S28" s="15"/>
      <c r="T28" s="16"/>
    </row>
    <row r="29" spans="1:20" ht="17.25" customHeight="1">
      <c r="A29" s="24" t="s">
        <v>69</v>
      </c>
      <c r="B29" s="19" t="s">
        <v>70</v>
      </c>
      <c r="C29" s="15">
        <v>8159.8</v>
      </c>
      <c r="D29" s="15">
        <f>H29+L29+P29+T29</f>
        <v>8506.3000000000011</v>
      </c>
      <c r="E29" s="15">
        <v>425.2</v>
      </c>
      <c r="F29" s="15">
        <v>686.2</v>
      </c>
      <c r="G29" s="15">
        <v>762.2</v>
      </c>
      <c r="H29" s="16">
        <f>E29+F29+G29</f>
        <v>1873.6000000000001</v>
      </c>
      <c r="I29" s="15">
        <v>623.6</v>
      </c>
      <c r="J29" s="15">
        <v>798.1</v>
      </c>
      <c r="K29" s="15">
        <v>667.6</v>
      </c>
      <c r="L29" s="16">
        <f>I29+J29+K29</f>
        <v>2089.3000000000002</v>
      </c>
      <c r="M29" s="15">
        <v>949.7</v>
      </c>
      <c r="N29" s="15">
        <v>276.3</v>
      </c>
      <c r="O29" s="15">
        <v>913.5</v>
      </c>
      <c r="P29" s="16">
        <f>M29+N29+O29</f>
        <v>2139.5</v>
      </c>
      <c r="Q29" s="15">
        <v>991.7</v>
      </c>
      <c r="R29" s="15">
        <v>490.7</v>
      </c>
      <c r="S29" s="15">
        <v>921.5</v>
      </c>
      <c r="T29" s="16">
        <f>Q29+R29+S29</f>
        <v>2403.9</v>
      </c>
    </row>
    <row r="30" spans="1:20" ht="16.5" customHeight="1">
      <c r="A30" s="21" t="s">
        <v>73</v>
      </c>
      <c r="B30" s="12" t="s">
        <v>74</v>
      </c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</row>
    <row r="31" spans="1:20" ht="27" customHeight="1">
      <c r="A31" s="21" t="s">
        <v>75</v>
      </c>
      <c r="B31" s="12" t="s">
        <v>76</v>
      </c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</row>
    <row r="32" spans="1:20" ht="28.5" customHeight="1">
      <c r="A32" s="25" t="s">
        <v>77</v>
      </c>
      <c r="B32" s="12" t="s">
        <v>78</v>
      </c>
      <c r="C32" s="13">
        <v>-24683.7</v>
      </c>
      <c r="D32" s="13">
        <v>-24683.7</v>
      </c>
      <c r="E32" s="13">
        <v>-1207.4000000000001</v>
      </c>
      <c r="F32" s="13">
        <f>-F13</f>
        <v>-1370.5</v>
      </c>
      <c r="G32" s="13">
        <f t="shared" ref="G32:T32" si="5">-G13</f>
        <v>-4241.1000000000004</v>
      </c>
      <c r="H32" s="13">
        <f t="shared" si="5"/>
        <v>-6819</v>
      </c>
      <c r="I32" s="13">
        <f t="shared" si="5"/>
        <v>-1375.9</v>
      </c>
      <c r="J32" s="13">
        <f t="shared" si="5"/>
        <v>-1125.5</v>
      </c>
      <c r="K32" s="13">
        <f t="shared" si="5"/>
        <v>-1295.5</v>
      </c>
      <c r="L32" s="13">
        <f t="shared" si="5"/>
        <v>-3796.9</v>
      </c>
      <c r="M32" s="13">
        <f>-M13</f>
        <v>-3641</v>
      </c>
      <c r="N32" s="13">
        <f t="shared" si="5"/>
        <v>-1243.0999999999999</v>
      </c>
      <c r="O32" s="13">
        <f t="shared" si="5"/>
        <v>-1430.5</v>
      </c>
      <c r="P32" s="13">
        <f t="shared" si="5"/>
        <v>-6314.6</v>
      </c>
      <c r="Q32" s="13">
        <f t="shared" si="5"/>
        <v>-3020.5</v>
      </c>
      <c r="R32" s="13">
        <f t="shared" si="5"/>
        <v>-3245.2</v>
      </c>
      <c r="S32" s="13">
        <f t="shared" si="5"/>
        <v>-1834</v>
      </c>
      <c r="T32" s="13">
        <f t="shared" si="5"/>
        <v>-8099.7</v>
      </c>
    </row>
    <row r="33" spans="1:20" ht="19.5" customHeight="1">
      <c r="A33" s="22" t="s">
        <v>53</v>
      </c>
      <c r="B33" s="12"/>
      <c r="C33" s="15"/>
      <c r="D33" s="15"/>
      <c r="E33" s="15"/>
      <c r="F33" s="15"/>
      <c r="G33" s="15"/>
      <c r="H33" s="16"/>
      <c r="I33" s="15"/>
      <c r="J33" s="15"/>
      <c r="K33" s="15"/>
      <c r="L33" s="16"/>
      <c r="M33" s="15"/>
      <c r="N33" s="15"/>
      <c r="O33" s="15"/>
      <c r="P33" s="16"/>
      <c r="Q33" s="15"/>
      <c r="R33" s="15"/>
      <c r="S33" s="15"/>
      <c r="T33" s="16"/>
    </row>
    <row r="34" spans="1:20" ht="30" customHeight="1">
      <c r="A34" s="24" t="s">
        <v>79</v>
      </c>
      <c r="B34" s="19" t="s">
        <v>80</v>
      </c>
      <c r="C34" s="15"/>
      <c r="D34" s="15"/>
      <c r="E34" s="15"/>
      <c r="F34" s="15"/>
      <c r="G34" s="15"/>
      <c r="H34" s="16"/>
      <c r="I34" s="15"/>
      <c r="J34" s="15"/>
      <c r="K34" s="15"/>
      <c r="L34" s="16"/>
      <c r="M34" s="15"/>
      <c r="N34" s="15"/>
      <c r="O34" s="15"/>
      <c r="P34" s="16"/>
      <c r="Q34" s="15"/>
      <c r="R34" s="15"/>
      <c r="S34" s="15"/>
      <c r="T34" s="16"/>
    </row>
    <row r="35" spans="1:20" ht="42.75" customHeight="1">
      <c r="A35" s="24" t="s">
        <v>81</v>
      </c>
      <c r="B35" s="19" t="s">
        <v>82</v>
      </c>
      <c r="C35" s="15"/>
      <c r="D35" s="15"/>
      <c r="E35" s="20"/>
      <c r="F35" s="20"/>
      <c r="G35" s="20"/>
      <c r="H35" s="16"/>
      <c r="I35" s="15"/>
      <c r="J35" s="15"/>
      <c r="K35" s="15"/>
      <c r="L35" s="16"/>
      <c r="M35" s="15"/>
      <c r="N35" s="15"/>
      <c r="O35" s="15"/>
      <c r="P35" s="16"/>
      <c r="Q35" s="15"/>
      <c r="R35" s="15"/>
      <c r="S35" s="15"/>
      <c r="T35" s="16"/>
    </row>
    <row r="36" spans="1:20" ht="21" customHeight="1">
      <c r="A36" s="26" t="s">
        <v>83</v>
      </c>
      <c r="B36" s="19" t="s">
        <v>84</v>
      </c>
      <c r="C36" s="27"/>
      <c r="D36" s="15"/>
      <c r="E36" s="15"/>
      <c r="F36" s="27"/>
      <c r="G36" s="27"/>
      <c r="H36" s="16"/>
      <c r="I36" s="27"/>
      <c r="J36" s="27"/>
      <c r="K36" s="27"/>
      <c r="L36" s="16"/>
      <c r="M36" s="27"/>
      <c r="N36" s="27"/>
      <c r="O36" s="27"/>
      <c r="P36" s="16"/>
      <c r="Q36" s="15"/>
      <c r="R36" s="15"/>
      <c r="S36" s="15"/>
      <c r="T36" s="16"/>
    </row>
    <row r="37" spans="1:20" ht="41.25" customHeight="1">
      <c r="A37" s="25" t="s">
        <v>85</v>
      </c>
      <c r="B37" s="12" t="s">
        <v>86</v>
      </c>
      <c r="C37" s="13">
        <v>26272.7</v>
      </c>
      <c r="D37" s="13">
        <v>26272.7</v>
      </c>
      <c r="E37" s="13">
        <v>1301.8</v>
      </c>
      <c r="F37" s="13">
        <f>F17</f>
        <v>2369.8000000000002</v>
      </c>
      <c r="G37" s="13">
        <f t="shared" ref="G37:T37" si="6">G17</f>
        <v>2179.5</v>
      </c>
      <c r="H37" s="13">
        <f t="shared" si="6"/>
        <v>5851.1</v>
      </c>
      <c r="I37" s="13">
        <f t="shared" si="6"/>
        <v>2116.1</v>
      </c>
      <c r="J37" s="13">
        <f t="shared" si="6"/>
        <v>2143.6</v>
      </c>
      <c r="K37" s="13">
        <f t="shared" si="6"/>
        <v>2021.1</v>
      </c>
      <c r="L37" s="13">
        <f t="shared" si="6"/>
        <v>6280.8</v>
      </c>
      <c r="M37" s="13">
        <f t="shared" si="6"/>
        <v>2687.5</v>
      </c>
      <c r="N37" s="13">
        <f t="shared" si="6"/>
        <v>1436</v>
      </c>
      <c r="O37" s="13">
        <f t="shared" si="6"/>
        <v>2385.3000000000002</v>
      </c>
      <c r="P37" s="13">
        <f t="shared" si="6"/>
        <v>6508.8</v>
      </c>
      <c r="Q37" s="13">
        <f t="shared" si="6"/>
        <v>3167</v>
      </c>
      <c r="R37" s="13">
        <f t="shared" si="6"/>
        <v>2034.1</v>
      </c>
      <c r="S37" s="13">
        <f t="shared" si="6"/>
        <v>2777.4</v>
      </c>
      <c r="T37" s="13">
        <f t="shared" si="6"/>
        <v>7978.5</v>
      </c>
    </row>
    <row r="38" spans="1:20" ht="19.5" customHeight="1">
      <c r="A38" s="22" t="s">
        <v>53</v>
      </c>
      <c r="B38" s="12"/>
      <c r="C38" s="15"/>
      <c r="D38" s="15" t="s">
        <v>87</v>
      </c>
      <c r="E38" s="20"/>
      <c r="F38" s="20"/>
      <c r="G38" s="20"/>
      <c r="H38" s="16"/>
      <c r="I38" s="15"/>
      <c r="J38" s="15"/>
      <c r="K38" s="15"/>
      <c r="L38" s="16"/>
      <c r="M38" s="15"/>
      <c r="N38" s="15"/>
      <c r="O38" s="15"/>
      <c r="P38" s="16"/>
      <c r="Q38" s="15"/>
      <c r="R38" s="15"/>
      <c r="S38" s="15"/>
      <c r="T38" s="16"/>
    </row>
    <row r="39" spans="1:20" ht="28.5" customHeight="1">
      <c r="A39" s="22" t="s">
        <v>88</v>
      </c>
      <c r="B39" s="19" t="s">
        <v>89</v>
      </c>
      <c r="C39" s="15"/>
      <c r="D39" s="15"/>
      <c r="E39" s="20"/>
      <c r="F39" s="20"/>
      <c r="G39" s="20"/>
      <c r="H39" s="16"/>
      <c r="I39" s="15"/>
      <c r="J39" s="15"/>
      <c r="K39" s="15"/>
      <c r="L39" s="16"/>
      <c r="M39" s="15"/>
      <c r="N39" s="15"/>
      <c r="O39" s="15"/>
      <c r="P39" s="16"/>
      <c r="Q39" s="15"/>
      <c r="R39" s="15"/>
      <c r="S39" s="15"/>
      <c r="T39" s="16"/>
    </row>
    <row r="40" spans="1:20" ht="29.25" customHeight="1">
      <c r="A40" s="24" t="s">
        <v>90</v>
      </c>
      <c r="B40" s="19" t="s">
        <v>91</v>
      </c>
      <c r="C40" s="15"/>
      <c r="D40" s="15"/>
      <c r="E40" s="15"/>
      <c r="F40" s="15"/>
      <c r="G40" s="15"/>
      <c r="H40" s="16"/>
      <c r="I40" s="15"/>
      <c r="J40" s="15"/>
      <c r="K40" s="15"/>
      <c r="L40" s="16"/>
      <c r="M40" s="15"/>
      <c r="N40" s="15"/>
      <c r="O40" s="15"/>
      <c r="P40" s="16"/>
      <c r="Q40" s="15"/>
      <c r="R40" s="15"/>
      <c r="S40" s="15"/>
      <c r="T40" s="16"/>
    </row>
    <row r="41" spans="1:20" ht="29.25" customHeight="1">
      <c r="A41" s="23" t="s">
        <v>92</v>
      </c>
      <c r="B41" s="12" t="s">
        <v>93</v>
      </c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</row>
    <row r="42" spans="1:20" ht="63.75" customHeight="1">
      <c r="A42" s="28" t="s">
        <v>94</v>
      </c>
      <c r="B42" s="12" t="s">
        <v>95</v>
      </c>
      <c r="C42" s="27">
        <v>4115.7</v>
      </c>
      <c r="D42" s="15">
        <v>4115.7</v>
      </c>
      <c r="E42" s="15">
        <v>4115.7</v>
      </c>
      <c r="F42" s="15">
        <v>4021.3</v>
      </c>
      <c r="G42" s="15">
        <f>F43</f>
        <v>3022</v>
      </c>
      <c r="H42" s="15">
        <f t="shared" ref="H42:T42" si="7">G43</f>
        <v>4803.7</v>
      </c>
      <c r="I42" s="15">
        <f t="shared" si="7"/>
        <v>4803.7</v>
      </c>
      <c r="J42" s="15">
        <f t="shared" si="7"/>
        <v>4063.5000000000005</v>
      </c>
      <c r="K42" s="15">
        <f t="shared" si="7"/>
        <v>3045.4</v>
      </c>
      <c r="L42" s="15">
        <f t="shared" si="7"/>
        <v>2319.7999999999997</v>
      </c>
      <c r="M42" s="15">
        <f t="shared" si="7"/>
        <v>2319.8000000000002</v>
      </c>
      <c r="N42" s="15">
        <f t="shared" si="7"/>
        <v>3273.3</v>
      </c>
      <c r="O42" s="15">
        <f t="shared" si="7"/>
        <v>3080.3999999999996</v>
      </c>
      <c r="P42" s="15">
        <f>O43</f>
        <v>2125.5999999999995</v>
      </c>
      <c r="Q42" s="15">
        <f t="shared" si="7"/>
        <v>2125.6</v>
      </c>
      <c r="R42" s="15">
        <f t="shared" si="7"/>
        <v>1979.1000000000004</v>
      </c>
      <c r="S42" s="15">
        <f t="shared" si="7"/>
        <v>3190.2000000000003</v>
      </c>
      <c r="T42" s="15">
        <f t="shared" si="7"/>
        <v>2246.8000000000006</v>
      </c>
    </row>
    <row r="43" spans="1:20" ht="60.75" customHeight="1">
      <c r="A43" s="28" t="s">
        <v>96</v>
      </c>
      <c r="B43" s="12" t="s">
        <v>97</v>
      </c>
      <c r="C43" s="27">
        <v>4115.7</v>
      </c>
      <c r="D43" s="15">
        <v>4115.7</v>
      </c>
      <c r="E43" s="15">
        <v>4021.3</v>
      </c>
      <c r="F43" s="15">
        <f>F42-F32-F37</f>
        <v>3022</v>
      </c>
      <c r="G43" s="15">
        <v>4803.7</v>
      </c>
      <c r="H43" s="15">
        <v>4803.7</v>
      </c>
      <c r="I43" s="15">
        <f t="shared" ref="I43:S43" si="8">I42-I32-I37</f>
        <v>4063.5000000000005</v>
      </c>
      <c r="J43" s="15">
        <f t="shared" si="8"/>
        <v>3045.4</v>
      </c>
      <c r="K43" s="15">
        <f t="shared" si="8"/>
        <v>2319.7999999999997</v>
      </c>
      <c r="L43" s="15">
        <v>2319.8000000000002</v>
      </c>
      <c r="M43" s="15">
        <f t="shared" si="8"/>
        <v>3273.3</v>
      </c>
      <c r="N43" s="15">
        <f t="shared" si="8"/>
        <v>3080.3999999999996</v>
      </c>
      <c r="O43" s="15">
        <f t="shared" si="8"/>
        <v>2125.5999999999995</v>
      </c>
      <c r="P43" s="15">
        <v>2125.6</v>
      </c>
      <c r="Q43" s="15">
        <f t="shared" si="8"/>
        <v>1979.1000000000004</v>
      </c>
      <c r="R43" s="15">
        <f t="shared" si="8"/>
        <v>3190.2000000000003</v>
      </c>
      <c r="S43" s="15">
        <f t="shared" si="8"/>
        <v>2246.8000000000006</v>
      </c>
      <c r="T43" s="15">
        <v>2246.8000000000002</v>
      </c>
    </row>
    <row r="44" spans="1:20" ht="76.5" customHeight="1">
      <c r="A44" s="28" t="s">
        <v>98</v>
      </c>
      <c r="B44" s="12" t="s">
        <v>99</v>
      </c>
      <c r="C44" s="27"/>
      <c r="D44" s="15"/>
      <c r="E44" s="15"/>
      <c r="F44" s="15"/>
      <c r="G44" s="15"/>
      <c r="H44" s="16"/>
      <c r="I44" s="15"/>
      <c r="J44" s="15"/>
      <c r="K44" s="15"/>
      <c r="L44" s="16"/>
      <c r="M44" s="15"/>
      <c r="N44" s="15"/>
      <c r="O44" s="15"/>
      <c r="P44" s="16"/>
      <c r="Q44" s="15"/>
      <c r="R44" s="15"/>
      <c r="S44" s="15"/>
      <c r="T44" s="16"/>
    </row>
    <row r="45" spans="1:20" ht="21" customHeight="1">
      <c r="A45" s="29" t="s">
        <v>100</v>
      </c>
      <c r="B45" s="12" t="s">
        <v>101</v>
      </c>
      <c r="C45" s="13"/>
      <c r="D45" s="15"/>
      <c r="E45" s="13"/>
      <c r="F45" s="13"/>
      <c r="G45" s="13"/>
      <c r="H45" s="16"/>
      <c r="I45" s="13"/>
      <c r="J45" s="13"/>
      <c r="K45" s="13"/>
      <c r="L45" s="16"/>
      <c r="M45" s="13"/>
      <c r="N45" s="13"/>
      <c r="O45" s="13"/>
      <c r="P45" s="16"/>
      <c r="Q45" s="13"/>
      <c r="R45" s="13"/>
      <c r="S45" s="13"/>
      <c r="T45" s="16"/>
    </row>
    <row r="46" spans="1:20">
      <c r="A46" s="30"/>
      <c r="B46" s="41" t="s">
        <v>102</v>
      </c>
      <c r="C46" s="42"/>
      <c r="D46" s="42"/>
      <c r="E46" s="42"/>
      <c r="F46" s="42"/>
      <c r="G46" s="42"/>
      <c r="H46" s="31"/>
      <c r="I46" s="32"/>
      <c r="J46" s="1" t="s">
        <v>103</v>
      </c>
      <c r="K46" s="33"/>
      <c r="L46" s="30"/>
      <c r="M46" s="34"/>
      <c r="N46" s="34"/>
      <c r="O46" s="30"/>
      <c r="P46" s="30"/>
      <c r="Q46" s="30"/>
      <c r="R46" s="30"/>
      <c r="S46" s="30"/>
      <c r="T46" s="30"/>
    </row>
    <row r="47" spans="1:20">
      <c r="A47" s="3"/>
      <c r="B47" s="35"/>
      <c r="C47" s="35"/>
      <c r="D47" s="36"/>
      <c r="E47" s="37"/>
      <c r="F47" s="37"/>
      <c r="G47" s="37"/>
      <c r="H47" s="37"/>
      <c r="I47" s="32"/>
      <c r="J47" s="33"/>
      <c r="K47" s="3"/>
      <c r="L47" s="3"/>
      <c r="M47" s="3"/>
      <c r="N47" s="3"/>
      <c r="O47" s="3"/>
      <c r="P47" s="3"/>
      <c r="Q47" s="3"/>
      <c r="R47" s="3"/>
      <c r="S47" s="3"/>
      <c r="T47" s="3"/>
    </row>
    <row r="48" spans="1:20">
      <c r="A48" s="3"/>
      <c r="B48" s="43" t="s">
        <v>104</v>
      </c>
      <c r="C48" s="43"/>
      <c r="D48" s="43"/>
      <c r="E48" s="43"/>
      <c r="F48" s="43"/>
      <c r="G48" s="43"/>
      <c r="H48" s="43"/>
      <c r="I48" s="3"/>
      <c r="J48" s="44" t="s">
        <v>105</v>
      </c>
      <c r="K48" s="44"/>
      <c r="L48" s="3"/>
      <c r="M48" s="3"/>
      <c r="N48" s="3"/>
      <c r="O48" s="38"/>
      <c r="P48" s="3"/>
      <c r="Q48" s="3"/>
      <c r="R48" s="3"/>
      <c r="S48" s="3"/>
      <c r="T48" s="3"/>
    </row>
    <row r="49" spans="1:20">
      <c r="A49" s="1"/>
      <c r="B49" s="1"/>
      <c r="C49" s="39"/>
      <c r="D49" s="1"/>
      <c r="E49" s="39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</row>
    <row r="50" spans="1:20">
      <c r="A50" s="1"/>
      <c r="B50" s="1"/>
      <c r="C50" s="39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1:20">
      <c r="A51" s="1"/>
      <c r="B51" s="1"/>
      <c r="C51" s="39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1:20">
      <c r="A52" s="1"/>
      <c r="B52" s="1"/>
      <c r="C52" s="39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</row>
  </sheetData>
  <mergeCells count="16">
    <mergeCell ref="P2:T2"/>
    <mergeCell ref="A9:A11"/>
    <mergeCell ref="B9:B11"/>
    <mergeCell ref="C9:C11"/>
    <mergeCell ref="D9:D11"/>
    <mergeCell ref="E9:G10"/>
    <mergeCell ref="H9:H11"/>
    <mergeCell ref="I9:K10"/>
    <mergeCell ref="L9:L11"/>
    <mergeCell ref="M9:O10"/>
    <mergeCell ref="P9:P11"/>
    <mergeCell ref="Q9:S10"/>
    <mergeCell ref="T9:T11"/>
    <mergeCell ref="B46:G46"/>
    <mergeCell ref="B48:H48"/>
    <mergeCell ref="J48:K48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2023-04-07T05:51:19Z</dcterms:modified>
</cp:coreProperties>
</file>